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 firstSheet="2" activeTab="2"/>
  </bookViews>
  <sheets>
    <sheet name="附件1" sheetId="5" state="hidden" r:id="rId1"/>
    <sheet name="附件2" sheetId="1" state="hidden" r:id="rId2"/>
    <sheet name="附件2." sheetId="6" r:id="rId3"/>
    <sheet name="Sheet1" sheetId="7" state="hidden" r:id="rId4"/>
    <sheet name="Sheet4" sheetId="4" state="hidden" r:id="rId5"/>
    <sheet name="Sheet2" sheetId="2" state="hidden" r:id="rId6"/>
    <sheet name="Sheet3" sheetId="3" state="hidden" r:id="rId7"/>
  </sheets>
  <definedNames>
    <definedName name="_xlnm._FilterDatabase" localSheetId="2" hidden="1">附件2.!$A$6:$Q$33</definedName>
    <definedName name="_xlnm.Print_Titles" localSheetId="1">附件2!$2:$6</definedName>
    <definedName name="_xlnm.Print_Titles" localSheetId="0">附件1!$3:$8</definedName>
    <definedName name="_xlnm.Print_Titles" localSheetId="2">附件2.!$2:$6</definedName>
  </definedNames>
  <calcPr calcId="144525" concurrentCalc="0"/>
</workbook>
</file>

<file path=xl/sharedStrings.xml><?xml version="1.0" encoding="utf-8"?>
<sst xmlns="http://schemas.openxmlformats.org/spreadsheetml/2006/main" count="262">
  <si>
    <t>附件1</t>
  </si>
  <si>
    <t xml:space="preserve">铜川市新区2022年度统筹整合财政涉农资金明细表 </t>
  </si>
  <si>
    <t>序号</t>
  </si>
  <si>
    <t>财政资金名称</t>
  </si>
  <si>
    <t>脱贫县县预计收到整合资金规模
（万元）</t>
  </si>
  <si>
    <t>计划整合资金规模
（万元）</t>
  </si>
  <si>
    <t>备注</t>
  </si>
  <si>
    <t>年初数</t>
  </si>
  <si>
    <t>调整数
（年中+补充）</t>
  </si>
  <si>
    <t>一、</t>
  </si>
  <si>
    <t>中央小计</t>
  </si>
  <si>
    <t>中央财政衔接推进乡村振兴补助资金（原中央财政专项扶贫资金）</t>
  </si>
  <si>
    <t>水利发展资金</t>
  </si>
  <si>
    <t>农业生产发展资金</t>
  </si>
  <si>
    <t>林业改革发展资金（不含森林资源管护和相关试点资金）</t>
  </si>
  <si>
    <t>农田建设补助资金</t>
  </si>
  <si>
    <t>农村综合改革转移支付</t>
  </si>
  <si>
    <t>林业草原生态保护恢复资金（草原生态修复治理补助部分）</t>
  </si>
  <si>
    <t>农村环境整治资金</t>
  </si>
  <si>
    <t>车辆购置税收入补助地方用于一般公路建设项目资金（支持农村公路部分）</t>
  </si>
  <si>
    <t>农村危房改造补助资金</t>
  </si>
  <si>
    <t>中央专项彩票公益金支持欠发达革命老区乡村振兴资金（原中央专项彩票公益金支持扶贫资金）</t>
  </si>
  <si>
    <t>常规产粮大县奖励资金</t>
  </si>
  <si>
    <t>生猪（牛羊）调出大县奖励资金（省级统筹部分）</t>
  </si>
  <si>
    <t>农业资源及生态保护补助资金（对农民的直接补贴除外）</t>
  </si>
  <si>
    <t>旅游发展基金</t>
  </si>
  <si>
    <t>中央预算内投资用于“三农”建设部分（不包括国家水网骨干工程、水安全保障工程、气象基础设施、农村电网巩固提升工程、生态保护和修复方面的支出）</t>
  </si>
  <si>
    <t>二、</t>
  </si>
  <si>
    <t>省级小计</t>
  </si>
  <si>
    <t>衔接推进乡村振兴补助资金（原省级财政专项扶贫资金）</t>
  </si>
  <si>
    <t>农业专项资金（农业公共及服务保障、渔业绿色发展、农业灾害防控救助、农机安全免费管理、耕地地力保护补贴除外）</t>
  </si>
  <si>
    <t>林业改革发展专项资金（森林乡村建设、林业产业发展、林下经济发展、林业科技推广部分）</t>
  </si>
  <si>
    <t>粮食专项资金（仅限于省级产粮大县奖励资金）</t>
  </si>
  <si>
    <t>水利发展专项资金（用于重点水利工程建设、水利前期工作、防汛抗旱补助资金除外）</t>
  </si>
  <si>
    <t>生态环境专项资金（仅限于用于农村环境整治部分）</t>
  </si>
  <si>
    <t>三、</t>
  </si>
  <si>
    <t>市级小计</t>
  </si>
  <si>
    <t>衔接推进乡村振兴补助资金（原市级财政专项扶贫资金）</t>
  </si>
  <si>
    <t>植树造林（重点区域绿化）项目资金</t>
  </si>
  <si>
    <t>农村供水工程维修养护资金</t>
  </si>
  <si>
    <t>市级果业发展资金</t>
  </si>
  <si>
    <t>乡村振兴资金</t>
  </si>
  <si>
    <t>四、</t>
  </si>
  <si>
    <t>县级小计</t>
  </si>
  <si>
    <t>衔接推进乡村振兴补助资金（原区级财政专项扶贫资金）</t>
  </si>
  <si>
    <t>区级盘活收回资金</t>
  </si>
  <si>
    <t>五、</t>
  </si>
  <si>
    <t>四级合计</t>
  </si>
  <si>
    <t>附件2</t>
  </si>
  <si>
    <t>铜川市新区2022年度统筹整合财政涉农资金项目明细表</t>
  </si>
  <si>
    <t>项目名称</t>
  </si>
  <si>
    <t>实施
地点</t>
  </si>
  <si>
    <t>建设内容</t>
  </si>
  <si>
    <t>建设期限</t>
  </si>
  <si>
    <t>预期效益</t>
  </si>
  <si>
    <t>资金投入（万元）</t>
  </si>
  <si>
    <t>项目实施单位</t>
  </si>
  <si>
    <t>财政资金支持环节</t>
  </si>
  <si>
    <t>项目类别</t>
  </si>
  <si>
    <t>合计</t>
  </si>
  <si>
    <t>财政资金（万元）</t>
  </si>
  <si>
    <t>其他
资金
（万元）</t>
  </si>
  <si>
    <t>小计</t>
  </si>
  <si>
    <t>中央</t>
  </si>
  <si>
    <t>省级</t>
  </si>
  <si>
    <t>市级</t>
  </si>
  <si>
    <t>县级</t>
  </si>
  <si>
    <t>上楼村百亩樱桃观光采摘产业园项目（一期）</t>
  </si>
  <si>
    <t>坡头街道上楼村</t>
  </si>
  <si>
    <t>占地30亩，新建日光温室20座，总建筑面积15000平方米:新建管理用房100平方米、铺设生产砂石路200米、新建围墙1000米、引进购置钢骨架、电动卷帘机等配套设施设备。</t>
  </si>
  <si>
    <t>2022年4月-9月</t>
  </si>
  <si>
    <t>发展壮大村集体经济，带动511户1585人，其中脱贫户21户66人，通过产业发展，就近就业，促进脱贫人口稳定增收。建成资产归该村集体经济组织所有。</t>
  </si>
  <si>
    <t>农业农村局</t>
  </si>
  <si>
    <t>支付材料、施工等建设环节费用。</t>
  </si>
  <si>
    <t>产业发展类</t>
  </si>
  <si>
    <t>华原村养殖场项目</t>
  </si>
  <si>
    <t>坡头街道华原村</t>
  </si>
  <si>
    <t>新建羊舍一座900平方米，活动场地2100平方米，新建隔离羊舍一座，新建管理用房一座，堆粪棚一座，新建消毒室一座，新建无害化处理间一座，新建干料棚一座，新建青贮窖，新建5米宽、3米宽砼道路，新建大门2座、围栏、钢化玻璃化粪池、消毒池、蓄水池及配套水电基础设施。</t>
  </si>
  <si>
    <t>2022年3月-6月</t>
  </si>
  <si>
    <t>发展壮大村集体经济，带动1303户3686人，其中脱贫户22户50人，通过产业发展，就近就业，促进脱贫人口稳定增收。建成资产归该村集体经济组织所有。</t>
  </si>
  <si>
    <t>陈坪日光温室建设</t>
  </si>
  <si>
    <t>正阳路街道陈坪村</t>
  </si>
  <si>
    <t>新建日光温室大棚6栋，购买美早、萨米脱樱桃盛果树800棵(胸径6-8公分)，铺设沙石路100米，搭建活动板房4间（100m2），配套灌溉设施等。</t>
  </si>
  <si>
    <t>2022年4月-8月</t>
  </si>
  <si>
    <t>发展壮大村集体经济，带动1087户3054人，其中脱贫户14户26人，通过产业发展，就近就业，促进脱贫人口稳定增收。建成资产归该村集体经济组织所有。</t>
  </si>
  <si>
    <t>赵家坡村羊肚菌种植项目</t>
  </si>
  <si>
    <t>正阳路街道办赵家坡村</t>
  </si>
  <si>
    <t>新建缓冲间11座、日光温室大棚11座单层轻钢结构，总建筑面积5775㎡，配套管理用房57.85㎡，室外硬化410㎡，3m宽混凝土道路长度221m,3m宽砂石路长度244m,矩形排水渠长度160m,新建围栏386m,铁艺围墙50m,4m宽铁艺大门1樘，给水系统，电力系统，购置装袋机、烘干机、三轮车等配套设备，购买菌种等。</t>
  </si>
  <si>
    <t>发展壮大村集体经济，带动1092户3695人，其中脱贫户25户71人，通过产业发展，就近就业，促进脱贫人口稳定增收。建成资产归该村集体经济组织所有。</t>
  </si>
  <si>
    <t>张沟村上席坡组樱桃园产业路</t>
  </si>
  <si>
    <t>坡头街道张沟村</t>
  </si>
  <si>
    <t>新建生产泥结石生产路6.2公里，宽3.5米。</t>
  </si>
  <si>
    <t>2022年4月-7月</t>
  </si>
  <si>
    <t>发展壮大村集体经济，带动463户1680人，其中脱贫户21户68人，通过产业发展，就近就业，促进脱贫人口稳定增收。建成资产归该村集体经济组织所有。</t>
  </si>
  <si>
    <t>陈坪村二组樱桃产业配套设施工程</t>
  </si>
  <si>
    <t>新建U型灌溉渠2200m，新建灌溉管网1500m，改造抽水站2座，更换供水管道200m等</t>
  </si>
  <si>
    <t>解决陈坪村二组800余亩樱桃灌溉问题，改善122户437人的生产条件，通过基础设施改造，提高生产生活质量。建成资产归该村集体经济组织所有</t>
  </si>
  <si>
    <t>方巷口村樱桃示范园配套设施建设工程</t>
  </si>
  <si>
    <t>咸丰路街道办方巷口村</t>
  </si>
  <si>
    <t>新建50m³蓄水池1座，安装管道泵2台，安装输水管1400m，铺设田间配水管道1810m，铺设滴灌管25670m及配套设施等。</t>
  </si>
  <si>
    <t>通过基础设施改造，解决100余亩樱桃灌溉问题，改善450户1681人（其中脱贫户13户22人）的生产生活条件，助推产业发展。建成资产归该村集体经济组织所有。</t>
  </si>
  <si>
    <t>2022年新区雨露计划项目</t>
  </si>
  <si>
    <t>新区</t>
  </si>
  <si>
    <t>2022新区雨露计划补助，共37人，每人每年3000元，支持脱贫学生顺利完成职业教育学习</t>
  </si>
  <si>
    <t>2022年1月-7月</t>
  </si>
  <si>
    <t>提供教育保障，减轻脱贫户37户经济负担，支持脱贫学生顺利完成职业教育学习。</t>
  </si>
  <si>
    <t>乡村振兴局</t>
  </si>
  <si>
    <t>支付2022新区37人雨露计划补助费用，每人每年3000元。</t>
  </si>
  <si>
    <t>互助资金协会脱贫户借款占用费贴息</t>
  </si>
  <si>
    <t>牛村、上楼村、豹村、长命村、张沟村、玉皇阁村、平都村、野狐坡村共计8个脱贫村27户互助资金协会脱贫户借款占用费贴息</t>
  </si>
  <si>
    <t>2022年1月-12月</t>
  </si>
  <si>
    <t>解决贫困户产业发展资金短缺问题，拓宽脱贫户贷款渠道，助力27户脱贫户发展产业，提高收入。</t>
  </si>
  <si>
    <t>支付8个脱贫村27户互助资金协会脱贫户借款占用费贴息</t>
  </si>
  <si>
    <t>小额信贷贴息</t>
  </si>
  <si>
    <t>累计为165户贷款户进行贴息，帮助脱贫户发展产业项目。</t>
  </si>
  <si>
    <t>持续助力脱贫人口产业发展，累计为165户贷款户进行贴息。</t>
  </si>
  <si>
    <t>项目推进中心</t>
  </si>
  <si>
    <t>支付165户小额信贷贷款利息</t>
  </si>
  <si>
    <t>项目管理费</t>
  </si>
  <si>
    <t>项目前期设计、评审、招标、监理以及验收等与项目管理相关的支出（其中住建交通局57.8725万元，农业农村局105万元）。</t>
  </si>
  <si>
    <t>保障项目前期设计、评审、招标、监理以及验收等项目管理费，促进项目顺利实施。</t>
  </si>
  <si>
    <t>农业农村局、住建交通局</t>
  </si>
  <si>
    <t>支付项目前期设计、评审、招标、监理以及验收等与项目管理相关的费用</t>
  </si>
  <si>
    <t>2022年新区跨省就业一次性交通补助项目</t>
  </si>
  <si>
    <t>2022新区跨省就业一次性交通补助80人，补助标准是每人500元。</t>
  </si>
  <si>
    <t>2022年
1月-12月</t>
  </si>
  <si>
    <t>减轻脱贫人口跨省就业负担，创造就业条件，增加就业选择，稳定收入。</t>
  </si>
  <si>
    <t>人社局</t>
  </si>
  <si>
    <t>支付2022新区80人跨省就业一次性交通补助，每人500元</t>
  </si>
  <si>
    <t>产业发展类合计</t>
  </si>
  <si>
    <t>齐家坡村齐家坡组饮水安全巩固提升工程</t>
  </si>
  <si>
    <t>正阳路街道齐家坡村</t>
  </si>
  <si>
    <t>改造配水管网3310m，改造自来水入户261户，安装收费系统1套，配套水表井、阀门井附属设施等。</t>
  </si>
  <si>
    <t>巩固提升农村饮水安全，受益人口261户1431人，其中脱贫人口5户9人。建成资产归该村集体经济组织所有。</t>
  </si>
  <si>
    <t>基础设施类</t>
  </si>
  <si>
    <t>中老村饮水安全巩固提升工程</t>
  </si>
  <si>
    <t>咸丰路街道中老村</t>
  </si>
  <si>
    <t>接入市政供水，铺设供水管道约1500m，新建接点水表井1座，阀门井2座，入户水表井602座，安装收费系统1套，及其他配套设施建设等。</t>
  </si>
  <si>
    <r>
      <rPr>
        <sz val="9"/>
        <color theme="1"/>
        <rFont val="宋体"/>
        <charset val="134"/>
      </rPr>
      <t>巩固提升农村饮水安全，受益人口602户2045人，其中脱贫人口27户82人。</t>
    </r>
    <r>
      <rPr>
        <sz val="9"/>
        <rFont val="宋体"/>
        <charset val="134"/>
      </rPr>
      <t>建成资产归该村集体经济组织所有。</t>
    </r>
  </si>
  <si>
    <t>申河村饮水安全巩固提升工程</t>
  </si>
  <si>
    <t>咸丰路街道申河村</t>
  </si>
  <si>
    <t>安装智能水表770户及配套收费系统，及配套设施建设等。</t>
  </si>
  <si>
    <r>
      <rPr>
        <sz val="9"/>
        <color theme="1"/>
        <rFont val="宋体"/>
        <charset val="134"/>
      </rPr>
      <t>巩固提升农村饮水安全，受益人口770户2615人，其中脱贫人口21户73人。</t>
    </r>
    <r>
      <rPr>
        <sz val="9"/>
        <rFont val="宋体"/>
        <charset val="134"/>
      </rPr>
      <t>建成资产归该村集体经济组织所有</t>
    </r>
  </si>
  <si>
    <t>鱼池村主干道路改造及排水渠项目</t>
  </si>
  <si>
    <t>正阳路街道鱼池村</t>
  </si>
  <si>
    <t>道路设计长度2227.15m，原混凝土破损路面修复1400㎡，加宽段加铺211.7㎡，新建矩形（0.3m*0.4m）排水渠959.73m，新建排水渠盖板959.73m，过街管2个10m，压路管一个5m，雨水篦子更换10个，新建梯形排水渠h=0.6m，216.31m。新建防护砖砌挡墙22m。</t>
  </si>
  <si>
    <t>改善该村群众生产生活出行条件，受益人口657户2281人，其中脱贫人口22户71人。建成资产归该村集体经济组织所有。</t>
  </si>
  <si>
    <t>住建交通局</t>
  </si>
  <si>
    <t>中老村巷道修复工程</t>
  </si>
  <si>
    <t>原水泥路面加铺5cm厚沥青面层，宽3.5m，长1808m；新建0.4m*0.5m排水渠1054m（含盖板）。</t>
  </si>
  <si>
    <t>改善该村群众生产生活出行条件，受益人口602户2045人，其中脱贫人口27户80人。建成资产归该村集体经济组织所有。</t>
  </si>
  <si>
    <t>景丰村道路改造工程</t>
  </si>
  <si>
    <t>咸丰路街道办景丰村</t>
  </si>
  <si>
    <t>改造硬化主干道640.3m（宽4m、厚18cm）；新修雨水管道573.51m，排水渠150m，更换给水管道573m。</t>
  </si>
  <si>
    <t>改善该村群众生产生活出行条件，受益人口670户2249人，其中脱贫人口10户26人。建成资产归该村集体经济组织所有。</t>
  </si>
  <si>
    <t>玉皇阁村主干道路面修复及排水渠新建工程</t>
  </si>
  <si>
    <t>咸丰路街道办玉皇阁村</t>
  </si>
  <si>
    <t>新建0.8m*0.8m排水渠1500米，修复水泥路面及铺设5cm厚柏油路700m，路面宽6m。</t>
  </si>
  <si>
    <t>改善该村群众生产生活出行条件，受益人口518户1929人，其中脱贫人口37户130人。建成资产归该村集体经济组织所有。</t>
  </si>
  <si>
    <t>野狐坡村巷道改造及排水项目</t>
  </si>
  <si>
    <t>咸丰路街道野狐坡村</t>
  </si>
  <si>
    <t>新建混凝土巷道长度587米，巷道宽度3米/3.5米/4米，结构厚度为18cm混凝土面层+15cm石灰土基层;旧混凝土路面加铺沥青混凝土巷道2429.4米，巷道宽度3米/3.5米/4米，加铺5cmAC-20中粒式沥青混凝土面层;原混凝土巷道修复710米，结构厚度为18cm混凝土面层+20cm石灰土基层；新建0.4*0.5m混凝土排水渠929米，新建排水渠及现状排水渠增设钢筋混凝土盖板5558米等。</t>
  </si>
  <si>
    <t>改善该村群众生产生活出行条件，受益人口825户2860人，其中脱贫人口18户55人。建成资产归该村集体经济组织所有。</t>
  </si>
  <si>
    <t>白家村巷道硬化工程</t>
  </si>
  <si>
    <t>咸丰路街道白家村</t>
  </si>
  <si>
    <t>新建18cm厚混凝土道路1130米，其中4米宽920米；3.5米宽210米。</t>
  </si>
  <si>
    <t>改善该村群众生产生活出行条件，受益人口500户1700人，其中脱贫人口7户28人。建成资产归该村集体经济组织所有。</t>
  </si>
  <si>
    <t>华东组道路工程</t>
  </si>
  <si>
    <t>新修排水渠0.4千米加盖板，道路硬化0.48公里，宽4米，厚18公分混凝土，16公分石灰稳定土基层。</t>
  </si>
  <si>
    <t>改善该村群众生产生活出行条件，受益人口368户690人，其中脱贫人口2户3人。建成资产归该村集体经济组织所有。</t>
  </si>
  <si>
    <t>基础设施类合计</t>
  </si>
  <si>
    <t>合         计</t>
  </si>
  <si>
    <t>占地30亩，新建日光温室20座，总建筑面积15000平方米:新建管理用房100平方米、铺设生产砂石路200米、新建围墙1000米、引进购置钢骨架电动卷帘机等配套设施设备。</t>
  </si>
  <si>
    <t>陈坪日光温室建设项目</t>
  </si>
  <si>
    <t>新建12米宽、65米长日光温室大棚6栋，棚体背墙及山墙为海容模块墙体；购买美早、萨米脱樱桃盛果树900棵(胸径6-8公分)；园区内部铺设沙石路101.11m，路面硬化458.72m2:搭建活动板房100m2，地面硬化垫层、活动板房结构；配套灌溉设施、监控设施等。</t>
  </si>
  <si>
    <t>正阳路街道赵家坡村</t>
  </si>
  <si>
    <t>张沟村上席坡组樱桃园产业路项目</t>
  </si>
  <si>
    <t>新建生产泥结石生产路6.2公里，宽3.5米。路基为200mm厚石灰土碎石，路面结构为20mm厚石屑路面等。</t>
  </si>
  <si>
    <t>新建U型灌溉渠2200m，新建灌溉管网1500m，改造抽水站2座，更换供水管道200m等。</t>
  </si>
  <si>
    <t>解决陈坪村二组800余亩樱桃灌溉问题，改善122户437人其中脱贫户2户8人的生产条件，其中通过基础设施改造，提高生产生活质量。建成资产归该村集体经济组织所有。</t>
  </si>
  <si>
    <t>咸丰路街道方巷口村</t>
  </si>
  <si>
    <t>新建50m³蓄水池1座，安装管道泵2台，安装输水管1400m，铺设田间配水管道1810m，铺设滴灌管25670m及配套设施等</t>
  </si>
  <si>
    <t>通过基础设施改造，解决100余亩樱桃灌溉问题，改善450户1681人其中脱贫户13户22人的生产生活条件，助推产业发展。建成资产归该村集体经济组织所有。</t>
  </si>
  <si>
    <t>牛村、上楼村、豹村、长命村张沟村、玉皇阁村、平都村、野狐坡村共计8个脱贫村27户互助资金协会脱贫户借款占用费贴息。</t>
  </si>
  <si>
    <t>解决脱贫户产业发展资金短缺问题，拓宽脱贫户贷款渠道，助力27户脱贫户发展产业，提高收入。</t>
  </si>
  <si>
    <t>累计为165户贷款户进行贴息帮助脱贫户发展产业项目。</t>
  </si>
  <si>
    <t>接入市政供水，铺设供水管道约1500m，新建接点水表井1座，阀门井2座，入户水表井602座，安装收费系统1套及其他配套设施建设等。</t>
  </si>
  <si>
    <r>
      <rPr>
        <sz val="9"/>
        <color theme="1"/>
        <rFont val="宋体"/>
        <charset val="134"/>
      </rPr>
      <t>巩固提升农村饮水安全，受益人口602户2045人，其中脱贫人口27户82人。</t>
    </r>
    <r>
      <rPr>
        <sz val="9"/>
        <rFont val="宋体"/>
        <charset val="134"/>
      </rPr>
      <t>建成资产归该村集体经济组织所有</t>
    </r>
  </si>
  <si>
    <t>道路设计长度2227.15m，原混凝土破损路面修复1400㎡加宽段加铺211.7㎡，新建矩形（0.3m*0.4m）排水渠959.73m，新建排水渠盖板959.73m，过街管2个10m，压路管一个5m，雨水篦子更换10个，新建梯形排水渠h=0.6m，216.31m。新建防护砖砌挡墙22m。</t>
  </si>
  <si>
    <t>咸丰路街道景丰村</t>
  </si>
  <si>
    <t>咸丰路街道玉皇阁村</t>
  </si>
  <si>
    <t>新建0.8m*0.8m排水渠1500米修复水泥路面及铺设5cm厚柏油路700m，路面宽6m。</t>
  </si>
  <si>
    <t>新建混凝土巷道长度587米，巷道宽度3米/3.5米/4米，结构厚度为18cm混凝土面层+15cm石灰土基层;旧混凝土路面加铺沥青混凝土巷道2429.4米，巷道宽度3米/3.5米/4米加铺5cmAC-20中粒式沥青混凝土面层;原混凝土巷道修复710米，结构厚度为18cm混凝土面层+20cm石灰土基层；新建0.4*0.5m混凝土排水渠929米新建排水渠及现状排水渠增设钢筋混凝土盖板5558米等。</t>
  </si>
  <si>
    <t>新建18cm厚混凝土道路1130米，其中4米宽920米；3.5米宽210
米。</t>
  </si>
  <si>
    <t>2022新区雨露计划补助，共37人每人每年3000元，支持脱贫学生顺利完成职业教育学习。</t>
  </si>
  <si>
    <t>其他类</t>
  </si>
  <si>
    <t>项目前期设计、评审、招标、监理以及验收等与项目管理相关的支出（其中住建交通局57.8725万元，农业农村局88万元）。</t>
  </si>
  <si>
    <t>新建12米宽、65米长日光温室大棚6栋，棚体背墙及山墙为海容模块墙体；购买美早、萨米脱樱桃盛果树900棵(胸径6-8公分)；园区内部铺设沙石路101.11m，路面硬化458.72m2:搭建活动板房100m2，地面硬化垫层、活动板房结构；配套灌溉设施、监控设施及办公用品等。</t>
  </si>
  <si>
    <t>解决陈坪村二组800余亩樱桃灌溉问题，改善122户437人的生产条件，通过基础设施改造，提高生产生活质量。建成资产归该村集体经济组织所有。</t>
  </si>
  <si>
    <t>2022新区雨露计划补助，共37人，每人每年3000元，支持脱贫学生顺利完成职业教育学习。</t>
  </si>
  <si>
    <t>牛村、上楼村、豹村、长命村、张沟村、玉皇阁村、平都村、野狐坡村共计8个脱贫村27户互助资金协会脱贫户借款占用费贴息。</t>
  </si>
  <si>
    <r>
      <rPr>
        <sz val="9"/>
        <color theme="1"/>
        <rFont val="宋体"/>
        <charset val="134"/>
      </rPr>
      <t>巩固提升农村饮水安全，受益人口770户2615人，其中脱贫人口21户73人。</t>
    </r>
    <r>
      <rPr>
        <sz val="9"/>
        <rFont val="宋体"/>
        <charset val="134"/>
      </rPr>
      <t>建成资产归该村集体经济组织所有。</t>
    </r>
  </si>
  <si>
    <t>坡头街道办上楼村</t>
  </si>
  <si>
    <t>2022年
4月-9月</t>
  </si>
  <si>
    <t>坡头街道办华原村</t>
  </si>
  <si>
    <t>2022年
3月-6月</t>
  </si>
  <si>
    <t>正阳路街道办陈坪村</t>
  </si>
  <si>
    <t>2022年
4月-8月</t>
  </si>
  <si>
    <t>坡头街道办张沟村</t>
  </si>
  <si>
    <t>2022年
4月-7月</t>
  </si>
  <si>
    <t>20222年1月-7月</t>
  </si>
  <si>
    <t>持续助力脱贫人口产业发展，累计为165户贷款户进行贴息</t>
  </si>
  <si>
    <t>项目前期设计、评审、招标、监理以及验收等与项目管理相关的支出（其中住建交通局57.8725万元，农业农村局105万元）</t>
  </si>
  <si>
    <t>2022新区跨省就业一次性交通补助80人，补助标准是每人500元</t>
  </si>
  <si>
    <t>正阳路街道办齐家坡村</t>
  </si>
  <si>
    <t>改造配水管网3310m，改造自来水入户261户，安装收费系统1套，配套水表井、阀门井附属设施等</t>
  </si>
  <si>
    <t>咸丰路街道办中老村</t>
  </si>
  <si>
    <r>
      <rPr>
        <sz val="6"/>
        <color theme="1"/>
        <rFont val="宋体"/>
        <charset val="134"/>
      </rPr>
      <t>巩固提升农村饮水安全，受益人口602户2045人，其中脱贫人口27户82人。</t>
    </r>
    <r>
      <rPr>
        <sz val="6"/>
        <rFont val="宋体"/>
        <charset val="134"/>
      </rPr>
      <t>建成资产归该村集体经济组织所有。</t>
    </r>
  </si>
  <si>
    <t>咸丰路街道办申河村</t>
  </si>
  <si>
    <t>安装智能水表770户及配套收费系统，及配套设施建设等</t>
  </si>
  <si>
    <r>
      <rPr>
        <sz val="6"/>
        <color theme="1"/>
        <rFont val="宋体"/>
        <charset val="134"/>
      </rPr>
      <t>巩固提升农村饮水安全，受益人口770户2615人，其中脱贫人口21户73人。</t>
    </r>
    <r>
      <rPr>
        <sz val="6"/>
        <rFont val="宋体"/>
        <charset val="134"/>
      </rPr>
      <t>建成资产归该村集体经济组织所有。</t>
    </r>
  </si>
  <si>
    <t>正阳路街道办鱼池村</t>
  </si>
  <si>
    <t>改善该村群众生产生活出行条件，受益人口657户2281人，其中脱贫人口22户71人。建成资产归该村集体经济组织所有</t>
  </si>
  <si>
    <t>改造硬化主干道640.3m（宽4m、厚18cm）；新修雨水管道573.51m，排水渠150m，更换给水管道573m</t>
  </si>
  <si>
    <t>改善该村群众生产生活出行条件，受益人口670户2249人，其中脱贫人口10户26人。建成资产归该村集体经济组织所有</t>
  </si>
  <si>
    <t>新建0.8m*0.8m排水渠1500米，修复水泥路面及铺设5cm厚柏油路700m，路面宽6m</t>
  </si>
  <si>
    <t>改善该村群众生产生活出行条件，受益人口518户1929人，其中脱贫人口37户130人。建成资产归该村集体经济组织所有</t>
  </si>
  <si>
    <t>咸丰路街道办野狐坡村</t>
  </si>
  <si>
    <t>改善该村群众生产生活出行条件，受益人口825户2860人，其中脱贫人口18户55人。建成资产归该村集体经济组织所有</t>
  </si>
  <si>
    <t>咸丰路街道办白家村</t>
  </si>
  <si>
    <t>新修排水渠0.4千米加盖板，道路硬化0.48公里，宽4米，厚18公分混凝土，16石灰稳定土基层，上设置封层</t>
  </si>
  <si>
    <t>上楼村</t>
  </si>
  <si>
    <t>2022年</t>
  </si>
  <si>
    <t>华原村</t>
  </si>
  <si>
    <t>陈坪村</t>
  </si>
  <si>
    <t>新建日光温室大棚6栋，占地15亩。购买果树600棵，铺设砂石路100米、搭建活动板房4间，配套灌溉设施等。</t>
  </si>
  <si>
    <t>赵家坡村田沟组</t>
  </si>
  <si>
    <t>新建缓冲间11座、单层轻钢结构日光温室大棚10座，总建筑面积5775㎡，配套管理用房57.85㎡，室外硬化410㎡，3m宽混凝土道路长度221m,3m宽砂石路长度244m,矩形排水渠长度160m,新建围栏386m,铁艺围墙50m,4m宽铁艺大门1樘，给水系统，电力系统，购置装袋机、烘干机、三轮车等配套设备，购买菌种等。</t>
  </si>
  <si>
    <t>新区农业农村局</t>
  </si>
  <si>
    <t>张沟村上席坡组生产泥结石路项目</t>
  </si>
  <si>
    <t>张沟村上席组</t>
  </si>
  <si>
    <r>
      <rPr>
        <b/>
        <sz val="9"/>
        <color theme="1"/>
        <rFont val="宋体"/>
        <charset val="134"/>
      </rPr>
      <t>在上席坡组</t>
    </r>
    <r>
      <rPr>
        <sz val="9"/>
        <color theme="1"/>
        <rFont val="宋体"/>
        <charset val="134"/>
      </rPr>
      <t>新建生产泥结石生产路6.2公里，宽3.5米</t>
    </r>
  </si>
  <si>
    <t>方巷口村</t>
  </si>
  <si>
    <t>新区乡村振兴局</t>
  </si>
  <si>
    <t>支付2022新区37人雨露计划补助费用，每人每年3000元</t>
  </si>
  <si>
    <t>小额信贷贷款利息</t>
  </si>
  <si>
    <t>新区项目推进中心</t>
  </si>
  <si>
    <r>
      <rPr>
        <sz val="9"/>
        <color theme="1"/>
        <rFont val="宋体"/>
        <charset val="134"/>
      </rPr>
      <t>项目前期设计、评审、招标、监理以及验收等与项目管理相关的支出</t>
    </r>
    <r>
      <rPr>
        <b/>
        <sz val="9"/>
        <color theme="1"/>
        <rFont val="宋体"/>
        <charset val="134"/>
      </rPr>
      <t>（其中住建交通局50万元、农业农村局50万元）</t>
    </r>
  </si>
  <si>
    <t>新区农业农村局，新区住建交通局</t>
  </si>
  <si>
    <t>新区人社局</t>
  </si>
  <si>
    <t>齐家坡村齐家坡组</t>
  </si>
  <si>
    <t>中老村</t>
  </si>
  <si>
    <t>接入市政供水，铺设供水管道约1500m，新建接点水表井1座，阀门井2座，入户水表井602座，安装收费系统1套，及其他配套设施建设等</t>
  </si>
  <si>
    <t>申河村</t>
  </si>
  <si>
    <t>鱼池村</t>
  </si>
  <si>
    <t>新区住建交通局</t>
  </si>
  <si>
    <t>原水泥路面加铺5cm厚沥青面层，宽3.5m，长1808m；新建0.4m*0.5m排水渠1054m（含盖板）</t>
  </si>
  <si>
    <t>改善该村群众生产生活出行条件，受益人口602户2045人，其中脱贫人口27户80人。建成资产归该村集体经济组织所有</t>
  </si>
  <si>
    <t>景丰村</t>
  </si>
  <si>
    <t>玉皇阁村</t>
  </si>
  <si>
    <t>野狐坡村</t>
  </si>
  <si>
    <t>白家村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</si>
</sst>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  <numFmt numFmtId="177" formatCode="0.00_ "/>
  </numFmts>
  <fonts count="4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"/>
    </font>
    <font>
      <sz val="8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黑体"/>
      <charset val="134"/>
    </font>
    <font>
      <sz val="9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方正小标宋简体"/>
      <charset val="134"/>
    </font>
    <font>
      <sz val="6"/>
      <color theme="1"/>
      <name val="宋体"/>
      <charset val="134"/>
      <scheme val="minor"/>
    </font>
    <font>
      <sz val="6"/>
      <name val="宋体"/>
      <charset val="1"/>
    </font>
    <font>
      <sz val="6"/>
      <name val="宋体"/>
      <charset val="134"/>
      <scheme val="minor"/>
    </font>
    <font>
      <sz val="6"/>
      <color theme="1"/>
      <name val="宋体"/>
      <charset val="134"/>
    </font>
    <font>
      <sz val="6"/>
      <name val="宋体"/>
      <charset val="134"/>
    </font>
    <font>
      <sz val="6"/>
      <color theme="1"/>
      <name val="黑体"/>
      <charset val="134"/>
    </font>
    <font>
      <sz val="20"/>
      <color theme="1"/>
      <name val="黑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9" fillId="16" borderId="15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7" fillId="21" borderId="14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77" fontId="2" fillId="0" borderId="3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177" fontId="1" fillId="0" borderId="1" xfId="0" applyNumberFormat="1" applyFont="1" applyBorder="1" applyAlignment="1">
      <alignment vertical="center"/>
    </xf>
    <xf numFmtId="177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77" fontId="1" fillId="2" borderId="1" xfId="0" applyNumberFormat="1" applyFont="1" applyFill="1" applyBorder="1" applyAlignment="1">
      <alignment horizontal="right" vertical="center" wrapText="1"/>
    </xf>
    <xf numFmtId="177" fontId="11" fillId="0" borderId="1" xfId="0" applyNumberFormat="1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176" fontId="15" fillId="0" borderId="2" xfId="0" applyNumberFormat="1" applyFont="1" applyFill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right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177" fontId="14" fillId="0" borderId="1" xfId="0" applyNumberFormat="1" applyFont="1" applyFill="1" applyBorder="1" applyAlignment="1">
      <alignment vertical="center"/>
    </xf>
    <xf numFmtId="177" fontId="15" fillId="0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77" fontId="16" fillId="0" borderId="1" xfId="0" applyNumberFormat="1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right" vertical="center" wrapText="1"/>
    </xf>
    <xf numFmtId="177" fontId="15" fillId="0" borderId="3" xfId="0" applyNumberFormat="1" applyFont="1" applyFill="1" applyBorder="1" applyAlignment="1">
      <alignment horizontal="right" vertical="center" wrapText="1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2"/>
  <sheetViews>
    <sheetView workbookViewId="0">
      <selection activeCell="A3" sqref="A3:F4"/>
    </sheetView>
  </sheetViews>
  <sheetFormatPr defaultColWidth="8.72727272727273" defaultRowHeight="14" outlineLevelCol="5"/>
  <cols>
    <col min="1" max="1" width="6.18181818181818" customWidth="1"/>
    <col min="2" max="2" width="33.3636363636364" customWidth="1"/>
    <col min="3" max="3" width="15.9090909090909" customWidth="1"/>
    <col min="5" max="5" width="14.2727272727273" customWidth="1"/>
    <col min="6" max="6" width="5.02727272727273" customWidth="1"/>
  </cols>
  <sheetData>
    <row r="1" ht="21" spans="1:2">
      <c r="A1" s="141" t="s">
        <v>0</v>
      </c>
      <c r="B1" s="141"/>
    </row>
    <row r="2" ht="7" customHeight="1" spans="1:6">
      <c r="A2" s="142"/>
      <c r="B2" s="142"/>
      <c r="C2" s="142"/>
      <c r="D2" s="142"/>
      <c r="E2" s="142"/>
      <c r="F2" s="142"/>
    </row>
    <row r="3" spans="1:6">
      <c r="A3" s="143" t="s">
        <v>1</v>
      </c>
      <c r="B3" s="143"/>
      <c r="C3" s="143"/>
      <c r="D3" s="143"/>
      <c r="E3" s="143"/>
      <c r="F3" s="143"/>
    </row>
    <row r="4" ht="26" customHeight="1" spans="1:6">
      <c r="A4" s="143"/>
      <c r="B4" s="143"/>
      <c r="C4" s="143"/>
      <c r="D4" s="143"/>
      <c r="E4" s="143"/>
      <c r="F4" s="143"/>
    </row>
    <row r="5" ht="33" customHeight="1" spans="1:6">
      <c r="A5" s="144" t="s">
        <v>2</v>
      </c>
      <c r="B5" s="144" t="s">
        <v>3</v>
      </c>
      <c r="C5" s="144" t="s">
        <v>4</v>
      </c>
      <c r="D5" s="144" t="s">
        <v>5</v>
      </c>
      <c r="E5" s="144"/>
      <c r="F5" s="144" t="s">
        <v>6</v>
      </c>
    </row>
    <row r="6" ht="2" customHeight="1" spans="1:6">
      <c r="A6" s="144"/>
      <c r="B6" s="144"/>
      <c r="C6" s="144"/>
      <c r="D6" s="144"/>
      <c r="E6" s="144"/>
      <c r="F6" s="144"/>
    </row>
    <row r="7" ht="15.5" customHeight="1" spans="1:6">
      <c r="A7" s="144"/>
      <c r="B7" s="144"/>
      <c r="C7" s="144"/>
      <c r="D7" s="144" t="s">
        <v>7</v>
      </c>
      <c r="E7" s="144" t="s">
        <v>8</v>
      </c>
      <c r="F7" s="144"/>
    </row>
    <row r="8" ht="19" customHeight="1" spans="1:6">
      <c r="A8" s="144"/>
      <c r="B8" s="144"/>
      <c r="C8" s="144"/>
      <c r="D8" s="144"/>
      <c r="E8" s="144"/>
      <c r="F8" s="144"/>
    </row>
    <row r="9" ht="25" customHeight="1" spans="1:6">
      <c r="A9" s="144" t="s">
        <v>9</v>
      </c>
      <c r="B9" s="145" t="s">
        <v>10</v>
      </c>
      <c r="C9" s="144">
        <v>897</v>
      </c>
      <c r="D9" s="144">
        <v>897</v>
      </c>
      <c r="E9" s="144"/>
      <c r="F9" s="146"/>
    </row>
    <row r="10" ht="28" customHeight="1" spans="1:6">
      <c r="A10" s="147">
        <v>1</v>
      </c>
      <c r="B10" s="148" t="s">
        <v>11</v>
      </c>
      <c r="C10" s="147">
        <v>727</v>
      </c>
      <c r="D10" s="147">
        <v>727</v>
      </c>
      <c r="E10" s="147"/>
      <c r="F10" s="149"/>
    </row>
    <row r="11" ht="23" customHeight="1" spans="1:6">
      <c r="A11" s="147">
        <v>2</v>
      </c>
      <c r="B11" s="148" t="s">
        <v>12</v>
      </c>
      <c r="C11" s="147"/>
      <c r="D11" s="147"/>
      <c r="E11" s="147"/>
      <c r="F11" s="149"/>
    </row>
    <row r="12" ht="24" customHeight="1" spans="1:6">
      <c r="A12" s="147">
        <v>3</v>
      </c>
      <c r="B12" s="148" t="s">
        <v>13</v>
      </c>
      <c r="C12" s="147">
        <v>20</v>
      </c>
      <c r="D12" s="147">
        <v>20</v>
      </c>
      <c r="E12" s="147"/>
      <c r="F12" s="149"/>
    </row>
    <row r="13" ht="32" customHeight="1" spans="1:6">
      <c r="A13" s="147">
        <v>4</v>
      </c>
      <c r="B13" s="148" t="s">
        <v>14</v>
      </c>
      <c r="C13" s="147"/>
      <c r="D13" s="147"/>
      <c r="E13" s="147"/>
      <c r="F13" s="149"/>
    </row>
    <row r="14" ht="23" customHeight="1" spans="1:6">
      <c r="A14" s="147">
        <v>5</v>
      </c>
      <c r="B14" s="148" t="s">
        <v>15</v>
      </c>
      <c r="C14" s="147"/>
      <c r="D14" s="147"/>
      <c r="E14" s="147"/>
      <c r="F14" s="149"/>
    </row>
    <row r="15" ht="21" customHeight="1" spans="1:6">
      <c r="A15" s="147">
        <v>6</v>
      </c>
      <c r="B15" s="148" t="s">
        <v>16</v>
      </c>
      <c r="C15" s="147">
        <v>150</v>
      </c>
      <c r="D15" s="147">
        <v>150</v>
      </c>
      <c r="E15" s="147"/>
      <c r="F15" s="149"/>
    </row>
    <row r="16" ht="33" customHeight="1" spans="1:6">
      <c r="A16" s="147">
        <v>7</v>
      </c>
      <c r="B16" s="148" t="s">
        <v>17</v>
      </c>
      <c r="C16" s="147"/>
      <c r="D16" s="147"/>
      <c r="E16" s="147"/>
      <c r="F16" s="149"/>
    </row>
    <row r="17" ht="24" customHeight="1" spans="1:6">
      <c r="A17" s="147">
        <v>8</v>
      </c>
      <c r="B17" s="148" t="s">
        <v>18</v>
      </c>
      <c r="C17" s="147"/>
      <c r="D17" s="147"/>
      <c r="E17" s="147"/>
      <c r="F17" s="149"/>
    </row>
    <row r="18" ht="33" customHeight="1" spans="1:6">
      <c r="A18" s="147">
        <v>9</v>
      </c>
      <c r="B18" s="148" t="s">
        <v>19</v>
      </c>
      <c r="C18" s="147"/>
      <c r="D18" s="147"/>
      <c r="E18" s="147"/>
      <c r="F18" s="149"/>
    </row>
    <row r="19" ht="23" customHeight="1" spans="1:6">
      <c r="A19" s="147">
        <v>10</v>
      </c>
      <c r="B19" s="148" t="s">
        <v>20</v>
      </c>
      <c r="C19" s="147"/>
      <c r="D19" s="147"/>
      <c r="E19" s="147"/>
      <c r="F19" s="149"/>
    </row>
    <row r="20" ht="45" customHeight="1" spans="1:6">
      <c r="A20" s="147">
        <v>11</v>
      </c>
      <c r="B20" s="148" t="s">
        <v>21</v>
      </c>
      <c r="C20" s="147"/>
      <c r="D20" s="147"/>
      <c r="E20" s="147"/>
      <c r="F20" s="149"/>
    </row>
    <row r="21" ht="22" customHeight="1" spans="1:6">
      <c r="A21" s="147">
        <v>12</v>
      </c>
      <c r="B21" s="148" t="s">
        <v>22</v>
      </c>
      <c r="C21" s="147"/>
      <c r="D21" s="147"/>
      <c r="E21" s="147"/>
      <c r="F21" s="149"/>
    </row>
    <row r="22" ht="31" customHeight="1" spans="1:6">
      <c r="A22" s="147">
        <v>13</v>
      </c>
      <c r="B22" s="148" t="s">
        <v>23</v>
      </c>
      <c r="C22" s="147"/>
      <c r="D22" s="147"/>
      <c r="E22" s="147"/>
      <c r="F22" s="149"/>
    </row>
    <row r="23" ht="31" customHeight="1" spans="1:6">
      <c r="A23" s="147">
        <v>14</v>
      </c>
      <c r="B23" s="148" t="s">
        <v>24</v>
      </c>
      <c r="C23" s="147"/>
      <c r="D23" s="147"/>
      <c r="E23" s="147"/>
      <c r="F23" s="149"/>
    </row>
    <row r="24" ht="22" customHeight="1" spans="1:6">
      <c r="A24" s="147">
        <v>15</v>
      </c>
      <c r="B24" s="148" t="s">
        <v>25</v>
      </c>
      <c r="C24" s="147"/>
      <c r="D24" s="147"/>
      <c r="E24" s="147"/>
      <c r="F24" s="149"/>
    </row>
    <row r="25" ht="71" customHeight="1" spans="1:6">
      <c r="A25" s="147">
        <v>16</v>
      </c>
      <c r="B25" s="148" t="s">
        <v>26</v>
      </c>
      <c r="C25" s="147"/>
      <c r="D25" s="147"/>
      <c r="E25" s="147"/>
      <c r="F25" s="149"/>
    </row>
    <row r="26" ht="26" customHeight="1" spans="1:6">
      <c r="A26" s="144" t="s">
        <v>27</v>
      </c>
      <c r="B26" s="145" t="s">
        <v>28</v>
      </c>
      <c r="C26" s="144">
        <v>293</v>
      </c>
      <c r="D26" s="144">
        <v>293</v>
      </c>
      <c r="E26" s="144"/>
      <c r="F26" s="146"/>
    </row>
    <row r="27" ht="38" customHeight="1" spans="1:6">
      <c r="A27" s="147">
        <v>1</v>
      </c>
      <c r="B27" s="148" t="s">
        <v>29</v>
      </c>
      <c r="C27" s="147">
        <v>273</v>
      </c>
      <c r="D27" s="147">
        <v>273</v>
      </c>
      <c r="E27" s="147"/>
      <c r="F27" s="149"/>
    </row>
    <row r="28" ht="49" customHeight="1" spans="1:6">
      <c r="A28" s="147">
        <v>2</v>
      </c>
      <c r="B28" s="148" t="s">
        <v>30</v>
      </c>
      <c r="C28" s="147">
        <v>20</v>
      </c>
      <c r="D28" s="147">
        <v>20</v>
      </c>
      <c r="E28" s="147"/>
      <c r="F28" s="149"/>
    </row>
    <row r="29" ht="44" customHeight="1" spans="1:6">
      <c r="A29" s="147">
        <v>3</v>
      </c>
      <c r="B29" s="148" t="s">
        <v>31</v>
      </c>
      <c r="C29" s="147"/>
      <c r="D29" s="147"/>
      <c r="E29" s="147"/>
      <c r="F29" s="149"/>
    </row>
    <row r="30" ht="35" customHeight="1" spans="1:6">
      <c r="A30" s="147">
        <v>4</v>
      </c>
      <c r="B30" s="148" t="s">
        <v>32</v>
      </c>
      <c r="C30" s="147"/>
      <c r="D30" s="147"/>
      <c r="E30" s="147"/>
      <c r="F30" s="149"/>
    </row>
    <row r="31" ht="44" customHeight="1" spans="1:6">
      <c r="A31" s="147">
        <v>5</v>
      </c>
      <c r="B31" s="148" t="s">
        <v>33</v>
      </c>
      <c r="C31" s="147"/>
      <c r="D31" s="147"/>
      <c r="E31" s="147"/>
      <c r="F31" s="149"/>
    </row>
    <row r="32" ht="34" customHeight="1" spans="1:6">
      <c r="A32" s="147">
        <v>6</v>
      </c>
      <c r="B32" s="148" t="s">
        <v>34</v>
      </c>
      <c r="C32" s="147"/>
      <c r="D32" s="147"/>
      <c r="E32" s="147"/>
      <c r="F32" s="149"/>
    </row>
    <row r="33" ht="29" customHeight="1" spans="1:6">
      <c r="A33" s="144" t="s">
        <v>35</v>
      </c>
      <c r="B33" s="145" t="s">
        <v>36</v>
      </c>
      <c r="C33" s="144">
        <v>188</v>
      </c>
      <c r="D33" s="144">
        <v>188</v>
      </c>
      <c r="E33" s="144"/>
      <c r="F33" s="146"/>
    </row>
    <row r="34" ht="33" customHeight="1" spans="1:6">
      <c r="A34" s="150">
        <v>1</v>
      </c>
      <c r="B34" s="151" t="s">
        <v>37</v>
      </c>
      <c r="C34" s="150">
        <v>188</v>
      </c>
      <c r="D34" s="150">
        <v>188</v>
      </c>
      <c r="E34" s="150"/>
      <c r="F34" s="146"/>
    </row>
    <row r="35" ht="29" customHeight="1" spans="1:6">
      <c r="A35" s="150">
        <v>2</v>
      </c>
      <c r="B35" s="151" t="s">
        <v>38</v>
      </c>
      <c r="C35" s="150"/>
      <c r="D35" s="150"/>
      <c r="E35" s="150"/>
      <c r="F35" s="146"/>
    </row>
    <row r="36" ht="25" customHeight="1" spans="1:6">
      <c r="A36" s="150">
        <v>3</v>
      </c>
      <c r="B36" s="151" t="s">
        <v>39</v>
      </c>
      <c r="C36" s="150"/>
      <c r="D36" s="150"/>
      <c r="E36" s="150"/>
      <c r="F36" s="146"/>
    </row>
    <row r="37" ht="25" customHeight="1" spans="1:6">
      <c r="A37" s="150">
        <v>4</v>
      </c>
      <c r="B37" s="151" t="s">
        <v>40</v>
      </c>
      <c r="C37" s="150"/>
      <c r="D37" s="150"/>
      <c r="E37" s="150"/>
      <c r="F37" s="146"/>
    </row>
    <row r="38" ht="21" customHeight="1" spans="1:6">
      <c r="A38" s="150">
        <v>5</v>
      </c>
      <c r="B38" s="151" t="s">
        <v>41</v>
      </c>
      <c r="C38" s="150"/>
      <c r="D38" s="150"/>
      <c r="E38" s="150"/>
      <c r="F38" s="146"/>
    </row>
    <row r="39" ht="24" customHeight="1" spans="1:6">
      <c r="A39" s="144" t="s">
        <v>42</v>
      </c>
      <c r="B39" s="145" t="s">
        <v>43</v>
      </c>
      <c r="C39" s="144">
        <v>2100</v>
      </c>
      <c r="D39" s="144">
        <v>2100</v>
      </c>
      <c r="E39" s="144"/>
      <c r="F39" s="146"/>
    </row>
    <row r="40" ht="39" customHeight="1" spans="1:6">
      <c r="A40" s="150">
        <v>1</v>
      </c>
      <c r="B40" s="151" t="s">
        <v>44</v>
      </c>
      <c r="C40" s="150">
        <v>2100</v>
      </c>
      <c r="D40" s="150">
        <v>2100</v>
      </c>
      <c r="E40" s="150"/>
      <c r="F40" s="146"/>
    </row>
    <row r="41" ht="28" customHeight="1" spans="1:6">
      <c r="A41" s="150">
        <v>2</v>
      </c>
      <c r="B41" s="151" t="s">
        <v>45</v>
      </c>
      <c r="C41" s="150"/>
      <c r="D41" s="150"/>
      <c r="E41" s="150"/>
      <c r="F41" s="146"/>
    </row>
    <row r="42" ht="32" customHeight="1" spans="1:6">
      <c r="A42" s="144" t="s">
        <v>46</v>
      </c>
      <c r="B42" s="145" t="s">
        <v>47</v>
      </c>
      <c r="C42" s="144">
        <v>3478</v>
      </c>
      <c r="D42" s="144">
        <v>3478</v>
      </c>
      <c r="E42" s="144"/>
      <c r="F42" s="152"/>
    </row>
  </sheetData>
  <mergeCells count="9">
    <mergeCell ref="A1:B1"/>
    <mergeCell ref="A5:A8"/>
    <mergeCell ref="B5:B8"/>
    <mergeCell ref="C5:C8"/>
    <mergeCell ref="D7:D8"/>
    <mergeCell ref="E7:E8"/>
    <mergeCell ref="F5:F8"/>
    <mergeCell ref="D5:E6"/>
    <mergeCell ref="A3:F4"/>
  </mergeCells>
  <pageMargins left="0.865277777777778" right="0.826388888888889" top="1.10138888888889" bottom="1.61388888888889" header="0.786805555555556" footer="0.94375"/>
  <pageSetup paperSize="9" firstPageNumber="10" orientation="portrait" useFirstPageNumber="1" horizontalDpi="600"/>
  <headerFooter>
    <oddFooter>&amp;C&amp;12-&amp;P+1-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38"/>
  <sheetViews>
    <sheetView zoomScale="86" zoomScaleNormal="86" workbookViewId="0">
      <selection activeCell="D9" sqref="D9"/>
    </sheetView>
  </sheetViews>
  <sheetFormatPr defaultColWidth="9" defaultRowHeight="14"/>
  <cols>
    <col min="1" max="1" width="4.48181818181818" customWidth="1"/>
    <col min="2" max="2" width="6.01818181818182" style="7" customWidth="1"/>
    <col min="3" max="3" width="7.15454545454545" style="7" customWidth="1"/>
    <col min="4" max="4" width="21.3" style="8" customWidth="1"/>
    <col min="5" max="5" width="6.02727272727273" customWidth="1"/>
    <col min="6" max="6" width="17.1454545454545" style="9" customWidth="1"/>
    <col min="7" max="7" width="8.86363636363636" style="10" customWidth="1"/>
    <col min="8" max="8" width="8.18181818181818" style="10" customWidth="1"/>
    <col min="9" max="9" width="6.92727272727273" style="10" customWidth="1"/>
    <col min="10" max="10" width="7.26363636363636" style="10" customWidth="1"/>
    <col min="11" max="11" width="7.38181818181818" style="10" customWidth="1"/>
    <col min="12" max="12" width="8.52727272727273" style="10" customWidth="1"/>
    <col min="13" max="13" width="5.9" style="10" customWidth="1"/>
    <col min="14" max="14" width="5.94545454545455" customWidth="1"/>
    <col min="15" max="15" width="9.42727272727273" customWidth="1"/>
    <col min="16" max="16" width="5.77272727272727" customWidth="1"/>
    <col min="17" max="17" width="4.26363636363636" customWidth="1"/>
  </cols>
  <sheetData>
    <row r="1" ht="24" customHeight="1" spans="1:2">
      <c r="A1" s="11" t="s">
        <v>48</v>
      </c>
      <c r="B1" s="11"/>
    </row>
    <row r="2" ht="29" customHeight="1" spans="1:17">
      <c r="A2" s="12" t="s">
        <v>49</v>
      </c>
      <c r="B2" s="13"/>
      <c r="C2" s="13"/>
      <c r="D2" s="14"/>
      <c r="E2" s="12"/>
      <c r="F2" s="15"/>
      <c r="G2" s="16"/>
      <c r="H2" s="16"/>
      <c r="I2" s="16"/>
      <c r="J2" s="16"/>
      <c r="K2" s="16"/>
      <c r="L2" s="16"/>
      <c r="M2" s="16"/>
      <c r="N2" s="12"/>
      <c r="O2" s="12"/>
      <c r="P2" s="12"/>
      <c r="Q2" s="12"/>
    </row>
    <row r="3" ht="18" customHeight="1" spans="1:17">
      <c r="A3" s="52"/>
      <c r="B3" s="52"/>
      <c r="C3" s="52"/>
      <c r="D3" s="52"/>
      <c r="E3" s="53"/>
      <c r="F3" s="54"/>
      <c r="G3" s="55"/>
      <c r="H3" s="55"/>
      <c r="I3" s="55"/>
      <c r="J3" s="55"/>
      <c r="K3" s="55"/>
      <c r="L3" s="52"/>
      <c r="M3" s="52"/>
      <c r="N3" s="52"/>
      <c r="O3" s="52"/>
      <c r="P3" s="52"/>
      <c r="Q3" s="52"/>
    </row>
    <row r="4" ht="25" customHeight="1" spans="1:17">
      <c r="A4" s="17" t="s">
        <v>2</v>
      </c>
      <c r="B4" s="18" t="s">
        <v>50</v>
      </c>
      <c r="C4" s="18" t="s">
        <v>51</v>
      </c>
      <c r="D4" s="18" t="s">
        <v>52</v>
      </c>
      <c r="E4" s="17" t="s">
        <v>53</v>
      </c>
      <c r="F4" s="17" t="s">
        <v>54</v>
      </c>
      <c r="G4" s="17" t="s">
        <v>55</v>
      </c>
      <c r="H4" s="17"/>
      <c r="I4" s="17"/>
      <c r="J4" s="17"/>
      <c r="K4" s="17"/>
      <c r="L4" s="17"/>
      <c r="M4" s="17"/>
      <c r="N4" s="17" t="s">
        <v>56</v>
      </c>
      <c r="O4" s="17" t="s">
        <v>57</v>
      </c>
      <c r="P4" s="17" t="s">
        <v>58</v>
      </c>
      <c r="Q4" s="17" t="s">
        <v>6</v>
      </c>
    </row>
    <row r="5" ht="19" customHeight="1" spans="1:17">
      <c r="A5" s="17"/>
      <c r="B5" s="18"/>
      <c r="C5" s="18"/>
      <c r="D5" s="18"/>
      <c r="E5" s="17"/>
      <c r="F5" s="17"/>
      <c r="G5" s="17" t="s">
        <v>59</v>
      </c>
      <c r="H5" s="17" t="s">
        <v>60</v>
      </c>
      <c r="I5" s="17"/>
      <c r="J5" s="17"/>
      <c r="K5" s="17"/>
      <c r="L5" s="17"/>
      <c r="M5" s="17" t="s">
        <v>61</v>
      </c>
      <c r="N5" s="17"/>
      <c r="O5" s="17"/>
      <c r="P5" s="17"/>
      <c r="Q5" s="17"/>
    </row>
    <row r="6" ht="38" customHeight="1" spans="1:17">
      <c r="A6" s="17"/>
      <c r="B6" s="18"/>
      <c r="C6" s="18"/>
      <c r="D6" s="18"/>
      <c r="E6" s="17"/>
      <c r="F6" s="17"/>
      <c r="G6" s="17"/>
      <c r="H6" s="17" t="s">
        <v>62</v>
      </c>
      <c r="I6" s="17" t="s">
        <v>63</v>
      </c>
      <c r="J6" s="17" t="s">
        <v>64</v>
      </c>
      <c r="K6" s="17" t="s">
        <v>65</v>
      </c>
      <c r="L6" s="17" t="s">
        <v>66</v>
      </c>
      <c r="M6" s="17"/>
      <c r="N6" s="17"/>
      <c r="O6" s="17"/>
      <c r="P6" s="17"/>
      <c r="Q6" s="17"/>
    </row>
    <row r="7" ht="94" customHeight="1" spans="1:17">
      <c r="A7" s="1">
        <v>1</v>
      </c>
      <c r="B7" s="2" t="s">
        <v>67</v>
      </c>
      <c r="C7" s="3" t="s">
        <v>68</v>
      </c>
      <c r="D7" s="4" t="s">
        <v>69</v>
      </c>
      <c r="E7" s="5" t="s">
        <v>70</v>
      </c>
      <c r="F7" s="4" t="s">
        <v>71</v>
      </c>
      <c r="G7" s="6">
        <v>611</v>
      </c>
      <c r="H7" s="6">
        <f>SUM(I7:L7)</f>
        <v>611</v>
      </c>
      <c r="I7" s="6">
        <v>227</v>
      </c>
      <c r="J7" s="6">
        <v>273</v>
      </c>
      <c r="K7" s="6"/>
      <c r="L7" s="19">
        <v>111</v>
      </c>
      <c r="M7" s="6"/>
      <c r="N7" s="3" t="s">
        <v>72</v>
      </c>
      <c r="O7" s="3" t="s">
        <v>73</v>
      </c>
      <c r="P7" s="1" t="s">
        <v>74</v>
      </c>
      <c r="Q7" s="1"/>
    </row>
    <row r="8" ht="132" customHeight="1" spans="1:17">
      <c r="A8" s="1">
        <v>2</v>
      </c>
      <c r="B8" s="2" t="s">
        <v>75</v>
      </c>
      <c r="C8" s="3" t="s">
        <v>76</v>
      </c>
      <c r="D8" s="4" t="s">
        <v>77</v>
      </c>
      <c r="E8" s="5" t="s">
        <v>78</v>
      </c>
      <c r="F8" s="4" t="s">
        <v>79</v>
      </c>
      <c r="G8" s="6">
        <v>188</v>
      </c>
      <c r="H8" s="6">
        <f t="shared" ref="H7:H16" si="0">SUM(I8:L8)</f>
        <v>188</v>
      </c>
      <c r="I8" s="6">
        <v>150</v>
      </c>
      <c r="J8" s="6"/>
      <c r="K8" s="6"/>
      <c r="L8" s="19">
        <v>38</v>
      </c>
      <c r="M8" s="6"/>
      <c r="N8" s="3" t="s">
        <v>72</v>
      </c>
      <c r="O8" s="3" t="s">
        <v>73</v>
      </c>
      <c r="P8" s="1" t="s">
        <v>74</v>
      </c>
      <c r="Q8" s="1"/>
    </row>
    <row r="9" ht="91" customHeight="1" spans="1:17">
      <c r="A9" s="1">
        <v>3</v>
      </c>
      <c r="B9" s="138" t="s">
        <v>80</v>
      </c>
      <c r="C9" s="139" t="s">
        <v>81</v>
      </c>
      <c r="D9" s="106" t="s">
        <v>82</v>
      </c>
      <c r="E9" s="140" t="s">
        <v>83</v>
      </c>
      <c r="F9" s="106" t="s">
        <v>84</v>
      </c>
      <c r="G9" s="19">
        <v>283</v>
      </c>
      <c r="H9" s="19">
        <f t="shared" si="0"/>
        <v>283</v>
      </c>
      <c r="I9" s="19">
        <v>150</v>
      </c>
      <c r="J9" s="19"/>
      <c r="K9" s="19">
        <v>88</v>
      </c>
      <c r="L9" s="19">
        <v>45</v>
      </c>
      <c r="M9" s="19"/>
      <c r="N9" s="139" t="s">
        <v>72</v>
      </c>
      <c r="O9" s="139" t="s">
        <v>73</v>
      </c>
      <c r="P9" s="138" t="s">
        <v>74</v>
      </c>
      <c r="Q9" s="1"/>
    </row>
    <row r="10" ht="147" customHeight="1" spans="1:17">
      <c r="A10" s="1">
        <v>4</v>
      </c>
      <c r="B10" s="20" t="s">
        <v>85</v>
      </c>
      <c r="C10" s="3" t="s">
        <v>86</v>
      </c>
      <c r="D10" s="4" t="s">
        <v>87</v>
      </c>
      <c r="E10" s="5" t="s">
        <v>83</v>
      </c>
      <c r="F10" s="4" t="s">
        <v>88</v>
      </c>
      <c r="G10" s="6">
        <v>397</v>
      </c>
      <c r="H10" s="6">
        <f t="shared" si="0"/>
        <v>397</v>
      </c>
      <c r="I10" s="6">
        <v>150</v>
      </c>
      <c r="J10" s="6"/>
      <c r="K10" s="6">
        <v>100</v>
      </c>
      <c r="L10" s="19">
        <v>147</v>
      </c>
      <c r="M10" s="6"/>
      <c r="N10" s="3" t="s">
        <v>72</v>
      </c>
      <c r="O10" s="3" t="s">
        <v>73</v>
      </c>
      <c r="P10" s="1" t="s">
        <v>74</v>
      </c>
      <c r="Q10" s="1"/>
    </row>
    <row r="11" ht="89" customHeight="1" spans="1:17">
      <c r="A11" s="1">
        <v>5</v>
      </c>
      <c r="B11" s="20" t="s">
        <v>89</v>
      </c>
      <c r="C11" s="3" t="s">
        <v>90</v>
      </c>
      <c r="D11" s="125" t="s">
        <v>91</v>
      </c>
      <c r="E11" s="5" t="s">
        <v>92</v>
      </c>
      <c r="F11" s="4" t="s">
        <v>93</v>
      </c>
      <c r="G11" s="6">
        <v>148</v>
      </c>
      <c r="H11" s="6">
        <f t="shared" si="0"/>
        <v>148</v>
      </c>
      <c r="I11" s="6"/>
      <c r="J11" s="6"/>
      <c r="K11" s="6"/>
      <c r="L11" s="19">
        <v>148</v>
      </c>
      <c r="M11" s="6"/>
      <c r="N11" s="3" t="s">
        <v>72</v>
      </c>
      <c r="O11" s="3" t="s">
        <v>73</v>
      </c>
      <c r="P11" s="1" t="s">
        <v>74</v>
      </c>
      <c r="Q11" s="1"/>
    </row>
    <row r="12" ht="102" customHeight="1" spans="1:17">
      <c r="A12" s="1">
        <v>6</v>
      </c>
      <c r="B12" s="2" t="s">
        <v>94</v>
      </c>
      <c r="C12" s="3" t="s">
        <v>81</v>
      </c>
      <c r="D12" s="4" t="s">
        <v>95</v>
      </c>
      <c r="E12" s="5" t="s">
        <v>92</v>
      </c>
      <c r="F12" s="4" t="s">
        <v>96</v>
      </c>
      <c r="G12" s="6">
        <v>96</v>
      </c>
      <c r="H12" s="6">
        <f t="shared" si="0"/>
        <v>96</v>
      </c>
      <c r="I12" s="6"/>
      <c r="J12" s="6"/>
      <c r="K12" s="6"/>
      <c r="L12" s="6">
        <v>96</v>
      </c>
      <c r="M12" s="6"/>
      <c r="N12" s="3" t="s">
        <v>72</v>
      </c>
      <c r="O12" s="3" t="s">
        <v>73</v>
      </c>
      <c r="P12" s="1" t="s">
        <v>74</v>
      </c>
      <c r="Q12" s="1"/>
    </row>
    <row r="13" ht="98" customHeight="1" spans="1:17">
      <c r="A13" s="1">
        <v>7</v>
      </c>
      <c r="B13" s="20" t="s">
        <v>97</v>
      </c>
      <c r="C13" s="3" t="s">
        <v>98</v>
      </c>
      <c r="D13" s="22" t="s">
        <v>99</v>
      </c>
      <c r="E13" s="5" t="s">
        <v>78</v>
      </c>
      <c r="F13" s="4" t="s">
        <v>100</v>
      </c>
      <c r="G13" s="6">
        <v>78.45</v>
      </c>
      <c r="H13" s="6">
        <f t="shared" si="0"/>
        <v>78.45</v>
      </c>
      <c r="I13" s="6">
        <v>50</v>
      </c>
      <c r="J13" s="6"/>
      <c r="K13" s="6"/>
      <c r="L13" s="6">
        <v>28.45</v>
      </c>
      <c r="M13" s="6"/>
      <c r="N13" s="3" t="s">
        <v>72</v>
      </c>
      <c r="O13" s="3" t="s">
        <v>73</v>
      </c>
      <c r="P13" s="1" t="s">
        <v>74</v>
      </c>
      <c r="Q13" s="1"/>
    </row>
    <row r="14" ht="60" customHeight="1" spans="1:17">
      <c r="A14" s="1">
        <v>8</v>
      </c>
      <c r="B14" s="20" t="s">
        <v>101</v>
      </c>
      <c r="C14" s="3" t="s">
        <v>102</v>
      </c>
      <c r="D14" s="4" t="s">
        <v>103</v>
      </c>
      <c r="E14" s="109" t="s">
        <v>104</v>
      </c>
      <c r="F14" s="4" t="s">
        <v>105</v>
      </c>
      <c r="G14" s="6">
        <v>12.3</v>
      </c>
      <c r="H14" s="6">
        <f t="shared" si="0"/>
        <v>12.3</v>
      </c>
      <c r="I14" s="6"/>
      <c r="J14" s="6"/>
      <c r="K14" s="6"/>
      <c r="L14" s="6">
        <v>12.3</v>
      </c>
      <c r="M14" s="6"/>
      <c r="N14" s="3" t="s">
        <v>106</v>
      </c>
      <c r="O14" s="3" t="s">
        <v>107</v>
      </c>
      <c r="P14" s="1" t="s">
        <v>74</v>
      </c>
      <c r="Q14" s="1"/>
    </row>
    <row r="15" ht="77" customHeight="1" spans="1:17">
      <c r="A15" s="1">
        <v>9</v>
      </c>
      <c r="B15" s="20" t="s">
        <v>108</v>
      </c>
      <c r="C15" s="3"/>
      <c r="D15" s="4" t="s">
        <v>109</v>
      </c>
      <c r="E15" s="5" t="s">
        <v>110</v>
      </c>
      <c r="F15" s="4" t="s">
        <v>111</v>
      </c>
      <c r="G15" s="110">
        <v>2.8275</v>
      </c>
      <c r="H15" s="110">
        <f t="shared" si="0"/>
        <v>2.8275</v>
      </c>
      <c r="I15" s="110"/>
      <c r="J15" s="110"/>
      <c r="K15" s="110"/>
      <c r="L15" s="110">
        <v>2.8275</v>
      </c>
      <c r="M15" s="6"/>
      <c r="N15" s="3" t="s">
        <v>106</v>
      </c>
      <c r="O15" s="2" t="s">
        <v>112</v>
      </c>
      <c r="P15" s="1" t="s">
        <v>74</v>
      </c>
      <c r="Q15" s="1"/>
    </row>
    <row r="16" ht="44" customHeight="1" spans="1:17">
      <c r="A16" s="1">
        <v>10</v>
      </c>
      <c r="B16" s="20" t="s">
        <v>113</v>
      </c>
      <c r="C16" s="3"/>
      <c r="D16" s="111" t="s">
        <v>114</v>
      </c>
      <c r="E16" s="5" t="s">
        <v>110</v>
      </c>
      <c r="F16" s="4" t="s">
        <v>115</v>
      </c>
      <c r="G16" s="6">
        <v>11</v>
      </c>
      <c r="H16" s="6">
        <f t="shared" si="0"/>
        <v>11</v>
      </c>
      <c r="I16" s="6"/>
      <c r="J16" s="6"/>
      <c r="K16" s="6"/>
      <c r="L16" s="6">
        <v>11</v>
      </c>
      <c r="M16" s="6"/>
      <c r="N16" s="3" t="s">
        <v>116</v>
      </c>
      <c r="O16" s="3" t="s">
        <v>117</v>
      </c>
      <c r="P16" s="1" t="s">
        <v>74</v>
      </c>
      <c r="Q16" s="1"/>
    </row>
    <row r="17" ht="40" customHeight="1" spans="1:17">
      <c r="A17" s="23">
        <v>11</v>
      </c>
      <c r="B17" s="24" t="s">
        <v>118</v>
      </c>
      <c r="C17" s="25" t="s">
        <v>102</v>
      </c>
      <c r="D17" s="128" t="s">
        <v>119</v>
      </c>
      <c r="E17" s="113" t="s">
        <v>110</v>
      </c>
      <c r="F17" s="26" t="s">
        <v>120</v>
      </c>
      <c r="G17" s="114">
        <v>162.8725</v>
      </c>
      <c r="H17" s="114">
        <f>SUM(I17:L18)</f>
        <v>162.8725</v>
      </c>
      <c r="I17" s="114"/>
      <c r="J17" s="114"/>
      <c r="K17" s="114"/>
      <c r="L17" s="123">
        <v>162.8725</v>
      </c>
      <c r="M17" s="27"/>
      <c r="N17" s="25" t="s">
        <v>121</v>
      </c>
      <c r="O17" s="25" t="s">
        <v>122</v>
      </c>
      <c r="P17" s="23" t="s">
        <v>74</v>
      </c>
      <c r="Q17" s="23"/>
    </row>
    <row r="18" ht="48" customHeight="1" spans="1:20">
      <c r="A18" s="28"/>
      <c r="B18" s="29"/>
      <c r="C18" s="30"/>
      <c r="D18" s="31"/>
      <c r="E18" s="116"/>
      <c r="F18" s="31"/>
      <c r="G18" s="117"/>
      <c r="H18" s="117"/>
      <c r="I18" s="117"/>
      <c r="J18" s="117"/>
      <c r="K18" s="117"/>
      <c r="L18" s="124"/>
      <c r="M18" s="32"/>
      <c r="N18" s="30"/>
      <c r="O18" s="30"/>
      <c r="P18" s="28"/>
      <c r="Q18" s="28"/>
      <c r="S18">
        <v>96.46</v>
      </c>
      <c r="T18">
        <f>L17-S18</f>
        <v>66.4125</v>
      </c>
    </row>
    <row r="19" ht="76" customHeight="1" spans="1:17">
      <c r="A19" s="2">
        <v>12</v>
      </c>
      <c r="B19" s="3" t="s">
        <v>123</v>
      </c>
      <c r="C19" s="3" t="s">
        <v>102</v>
      </c>
      <c r="D19" s="33" t="s">
        <v>124</v>
      </c>
      <c r="E19" s="107" t="s">
        <v>125</v>
      </c>
      <c r="F19" s="34" t="s">
        <v>126</v>
      </c>
      <c r="G19" s="35">
        <v>4</v>
      </c>
      <c r="H19" s="6">
        <f>SUM(I19:L19)</f>
        <v>4</v>
      </c>
      <c r="I19" s="35"/>
      <c r="J19" s="35"/>
      <c r="K19" s="35"/>
      <c r="L19" s="35">
        <v>4</v>
      </c>
      <c r="M19" s="35"/>
      <c r="N19" s="2" t="s">
        <v>127</v>
      </c>
      <c r="O19" s="2" t="s">
        <v>128</v>
      </c>
      <c r="P19" s="2" t="s">
        <v>74</v>
      </c>
      <c r="Q19" s="2"/>
    </row>
    <row r="20" ht="28" customHeight="1" spans="1:17">
      <c r="A20" s="36" t="s">
        <v>129</v>
      </c>
      <c r="B20" s="37"/>
      <c r="C20" s="37"/>
      <c r="D20" s="38"/>
      <c r="E20" s="39"/>
      <c r="F20" s="40"/>
      <c r="G20" s="118">
        <f>G7+G9+G8+G10+G11+G12+G13+G14+G15+G16+G17+G18+G19</f>
        <v>1994.45</v>
      </c>
      <c r="H20" s="42">
        <f>SUM(H7:H19)</f>
        <v>1994.45</v>
      </c>
      <c r="I20" s="42">
        <f>SUM(I7:I19)</f>
        <v>727</v>
      </c>
      <c r="J20" s="42">
        <f>SUM(J7:J19)</f>
        <v>273</v>
      </c>
      <c r="K20" s="42">
        <f>SUM(K7:K19)</f>
        <v>188</v>
      </c>
      <c r="L20" s="42">
        <f>SUM(L7:L19)</f>
        <v>806.45</v>
      </c>
      <c r="M20" s="49"/>
      <c r="N20" s="50"/>
      <c r="O20" s="50"/>
      <c r="P20" s="50"/>
      <c r="Q20" s="50"/>
    </row>
    <row r="21" ht="80" customHeight="1" spans="1:17">
      <c r="A21" s="1">
        <v>13</v>
      </c>
      <c r="B21" s="2" t="s">
        <v>130</v>
      </c>
      <c r="C21" s="20" t="s">
        <v>131</v>
      </c>
      <c r="D21" s="33" t="s">
        <v>132</v>
      </c>
      <c r="E21" s="5" t="s">
        <v>78</v>
      </c>
      <c r="F21" s="43" t="s">
        <v>133</v>
      </c>
      <c r="G21" s="35">
        <v>153</v>
      </c>
      <c r="H21" s="6">
        <f t="shared" ref="H21:H29" si="1">SUM(I21:L21)</f>
        <v>153</v>
      </c>
      <c r="I21" s="35">
        <v>150</v>
      </c>
      <c r="J21" s="35"/>
      <c r="K21" s="35"/>
      <c r="L21" s="35">
        <v>3</v>
      </c>
      <c r="M21" s="35"/>
      <c r="N21" s="3" t="s">
        <v>72</v>
      </c>
      <c r="O21" s="3" t="s">
        <v>73</v>
      </c>
      <c r="P21" s="1" t="s">
        <v>134</v>
      </c>
      <c r="Q21" s="1"/>
    </row>
    <row r="22" ht="73" customHeight="1" spans="1:17">
      <c r="A22" s="1">
        <v>14</v>
      </c>
      <c r="B22" s="2" t="s">
        <v>135</v>
      </c>
      <c r="C22" s="20" t="s">
        <v>136</v>
      </c>
      <c r="D22" s="33" t="s">
        <v>137</v>
      </c>
      <c r="E22" s="5" t="s">
        <v>78</v>
      </c>
      <c r="F22" s="119" t="s">
        <v>138</v>
      </c>
      <c r="G22" s="45">
        <v>145</v>
      </c>
      <c r="H22" s="6">
        <f t="shared" si="1"/>
        <v>145</v>
      </c>
      <c r="I22" s="45"/>
      <c r="J22" s="45"/>
      <c r="K22" s="45"/>
      <c r="L22" s="45">
        <v>145</v>
      </c>
      <c r="M22" s="45"/>
      <c r="N22" s="3" t="s">
        <v>72</v>
      </c>
      <c r="O22" s="3" t="s">
        <v>73</v>
      </c>
      <c r="P22" s="1" t="s">
        <v>134</v>
      </c>
      <c r="Q22" s="1"/>
    </row>
    <row r="23" ht="75" customHeight="1" spans="1:17">
      <c r="A23" s="1">
        <v>15</v>
      </c>
      <c r="B23" s="2" t="s">
        <v>139</v>
      </c>
      <c r="C23" s="20" t="s">
        <v>140</v>
      </c>
      <c r="D23" s="33" t="s">
        <v>141</v>
      </c>
      <c r="E23" s="5" t="s">
        <v>78</v>
      </c>
      <c r="F23" s="119" t="s">
        <v>142</v>
      </c>
      <c r="G23" s="35">
        <v>60</v>
      </c>
      <c r="H23" s="6">
        <f t="shared" si="1"/>
        <v>60</v>
      </c>
      <c r="I23" s="35">
        <v>20</v>
      </c>
      <c r="J23" s="35">
        <v>20</v>
      </c>
      <c r="K23" s="35"/>
      <c r="L23" s="35">
        <v>20</v>
      </c>
      <c r="M23" s="35"/>
      <c r="N23" s="3" t="s">
        <v>72</v>
      </c>
      <c r="O23" s="3" t="s">
        <v>73</v>
      </c>
      <c r="P23" s="1" t="s">
        <v>134</v>
      </c>
      <c r="Q23" s="1"/>
    </row>
    <row r="24" ht="138" customHeight="1" spans="1:17">
      <c r="A24" s="1">
        <v>16</v>
      </c>
      <c r="B24" s="3" t="s">
        <v>143</v>
      </c>
      <c r="C24" s="3" t="s">
        <v>144</v>
      </c>
      <c r="D24" s="46" t="s">
        <v>145</v>
      </c>
      <c r="E24" s="107" t="s">
        <v>78</v>
      </c>
      <c r="F24" s="46" t="s">
        <v>146</v>
      </c>
      <c r="G24" s="6">
        <v>275</v>
      </c>
      <c r="H24" s="6">
        <f t="shared" si="1"/>
        <v>275</v>
      </c>
      <c r="I24" s="6"/>
      <c r="J24" s="6"/>
      <c r="K24" s="6"/>
      <c r="L24" s="6">
        <v>275</v>
      </c>
      <c r="M24" s="6"/>
      <c r="N24" s="3" t="s">
        <v>147</v>
      </c>
      <c r="O24" s="51" t="s">
        <v>73</v>
      </c>
      <c r="P24" s="2" t="s">
        <v>134</v>
      </c>
      <c r="Q24" s="2"/>
    </row>
    <row r="25" ht="79" customHeight="1" spans="1:17">
      <c r="A25" s="1">
        <v>17</v>
      </c>
      <c r="B25" s="3" t="s">
        <v>148</v>
      </c>
      <c r="C25" s="3" t="s">
        <v>136</v>
      </c>
      <c r="D25" s="33" t="s">
        <v>149</v>
      </c>
      <c r="E25" s="107" t="s">
        <v>78</v>
      </c>
      <c r="F25" s="46" t="s">
        <v>150</v>
      </c>
      <c r="G25" s="6">
        <v>135</v>
      </c>
      <c r="H25" s="6">
        <f t="shared" si="1"/>
        <v>135</v>
      </c>
      <c r="I25" s="6"/>
      <c r="J25" s="6"/>
      <c r="K25" s="6"/>
      <c r="L25" s="6">
        <v>135</v>
      </c>
      <c r="M25" s="6"/>
      <c r="N25" s="3" t="s">
        <v>147</v>
      </c>
      <c r="O25" s="51" t="s">
        <v>73</v>
      </c>
      <c r="P25" s="2" t="s">
        <v>134</v>
      </c>
      <c r="Q25" s="2"/>
    </row>
    <row r="26" ht="79" customHeight="1" spans="1:17">
      <c r="A26" s="1">
        <v>18</v>
      </c>
      <c r="B26" s="3" t="s">
        <v>151</v>
      </c>
      <c r="C26" s="3" t="s">
        <v>152</v>
      </c>
      <c r="D26" s="33" t="s">
        <v>153</v>
      </c>
      <c r="E26" s="107" t="s">
        <v>78</v>
      </c>
      <c r="F26" s="46" t="s">
        <v>154</v>
      </c>
      <c r="G26" s="6">
        <v>97.82</v>
      </c>
      <c r="H26" s="6">
        <f t="shared" si="1"/>
        <v>97.82</v>
      </c>
      <c r="I26" s="6"/>
      <c r="J26" s="6"/>
      <c r="K26" s="6"/>
      <c r="L26" s="6">
        <v>97.82</v>
      </c>
      <c r="M26" s="6"/>
      <c r="N26" s="3" t="s">
        <v>147</v>
      </c>
      <c r="O26" s="51" t="s">
        <v>73</v>
      </c>
      <c r="P26" s="2" t="s">
        <v>134</v>
      </c>
      <c r="Q26" s="2"/>
    </row>
    <row r="27" ht="85" customHeight="1" spans="1:17">
      <c r="A27" s="1">
        <v>19</v>
      </c>
      <c r="B27" s="3" t="s">
        <v>155</v>
      </c>
      <c r="C27" s="3" t="s">
        <v>156</v>
      </c>
      <c r="D27" s="33" t="s">
        <v>157</v>
      </c>
      <c r="E27" s="107" t="s">
        <v>78</v>
      </c>
      <c r="F27" s="46" t="s">
        <v>158</v>
      </c>
      <c r="G27" s="6">
        <v>96.82</v>
      </c>
      <c r="H27" s="6">
        <f t="shared" si="1"/>
        <v>96.82</v>
      </c>
      <c r="I27" s="6"/>
      <c r="J27" s="6"/>
      <c r="K27" s="6"/>
      <c r="L27" s="6">
        <v>96.82</v>
      </c>
      <c r="M27" s="6"/>
      <c r="N27" s="3" t="s">
        <v>147</v>
      </c>
      <c r="O27" s="51" t="s">
        <v>73</v>
      </c>
      <c r="P27" s="2" t="s">
        <v>134</v>
      </c>
      <c r="Q27" s="2"/>
    </row>
    <row r="28" ht="175" customHeight="1" spans="1:17">
      <c r="A28" s="1">
        <v>20</v>
      </c>
      <c r="B28" s="3" t="s">
        <v>159</v>
      </c>
      <c r="C28" s="3" t="s">
        <v>160</v>
      </c>
      <c r="D28" s="33" t="s">
        <v>161</v>
      </c>
      <c r="E28" s="107" t="s">
        <v>78</v>
      </c>
      <c r="F28" s="46" t="s">
        <v>162</v>
      </c>
      <c r="G28" s="6">
        <v>382</v>
      </c>
      <c r="H28" s="6">
        <f t="shared" si="1"/>
        <v>382</v>
      </c>
      <c r="I28" s="6"/>
      <c r="J28" s="6"/>
      <c r="K28" s="6"/>
      <c r="L28" s="6">
        <v>382</v>
      </c>
      <c r="M28" s="6"/>
      <c r="N28" s="3" t="s">
        <v>147</v>
      </c>
      <c r="O28" s="51" t="s">
        <v>73</v>
      </c>
      <c r="P28" s="2" t="s">
        <v>134</v>
      </c>
      <c r="Q28" s="2"/>
    </row>
    <row r="29" ht="79" customHeight="1" spans="1:17">
      <c r="A29" s="1">
        <v>21</v>
      </c>
      <c r="B29" s="3" t="s">
        <v>163</v>
      </c>
      <c r="C29" s="3" t="s">
        <v>164</v>
      </c>
      <c r="D29" s="33" t="s">
        <v>165</v>
      </c>
      <c r="E29" s="107" t="s">
        <v>78</v>
      </c>
      <c r="F29" s="46" t="s">
        <v>166</v>
      </c>
      <c r="G29" s="6">
        <v>96.82</v>
      </c>
      <c r="H29" s="6">
        <f t="shared" si="1"/>
        <v>96.82</v>
      </c>
      <c r="I29" s="6"/>
      <c r="J29" s="6"/>
      <c r="K29" s="6"/>
      <c r="L29" s="6">
        <v>96.82</v>
      </c>
      <c r="M29" s="6"/>
      <c r="N29" s="3" t="s">
        <v>147</v>
      </c>
      <c r="O29" s="51" t="s">
        <v>73</v>
      </c>
      <c r="P29" s="2" t="s">
        <v>134</v>
      </c>
      <c r="Q29" s="2"/>
    </row>
    <row r="30" ht="80" customHeight="1" spans="1:17">
      <c r="A30" s="1">
        <v>22</v>
      </c>
      <c r="B30" s="3" t="s">
        <v>167</v>
      </c>
      <c r="C30" s="3" t="s">
        <v>76</v>
      </c>
      <c r="D30" s="33" t="s">
        <v>168</v>
      </c>
      <c r="E30" s="107" t="s">
        <v>92</v>
      </c>
      <c r="F30" s="22" t="s">
        <v>169</v>
      </c>
      <c r="G30" s="6">
        <v>42.09</v>
      </c>
      <c r="H30" s="6">
        <v>42.09</v>
      </c>
      <c r="I30" s="6"/>
      <c r="J30" s="6"/>
      <c r="K30" s="6"/>
      <c r="L30" s="6">
        <v>42.09</v>
      </c>
      <c r="M30" s="6"/>
      <c r="N30" s="3" t="s">
        <v>147</v>
      </c>
      <c r="O30" s="51" t="s">
        <v>73</v>
      </c>
      <c r="P30" s="2" t="s">
        <v>134</v>
      </c>
      <c r="Q30" s="2"/>
    </row>
    <row r="31" ht="24" customHeight="1" spans="1:17">
      <c r="A31" s="47" t="s">
        <v>170</v>
      </c>
      <c r="B31" s="37"/>
      <c r="C31" s="37"/>
      <c r="D31" s="38"/>
      <c r="E31" s="37"/>
      <c r="F31" s="48"/>
      <c r="G31" s="120">
        <f t="shared" ref="G31:L31" si="2">SUM(G21:G30)</f>
        <v>1483.55</v>
      </c>
      <c r="H31" s="121">
        <f t="shared" si="2"/>
        <v>1483.55</v>
      </c>
      <c r="I31" s="121">
        <f t="shared" si="2"/>
        <v>170</v>
      </c>
      <c r="J31" s="121">
        <f t="shared" si="2"/>
        <v>20</v>
      </c>
      <c r="K31" s="121">
        <f t="shared" si="2"/>
        <v>0</v>
      </c>
      <c r="L31" s="121">
        <f t="shared" si="2"/>
        <v>1293.55</v>
      </c>
      <c r="M31" s="35"/>
      <c r="N31" s="2"/>
      <c r="O31" s="2"/>
      <c r="P31" s="2"/>
      <c r="Q31" s="2"/>
    </row>
    <row r="32" ht="24" customHeight="1" spans="1:17">
      <c r="A32" s="36" t="s">
        <v>171</v>
      </c>
      <c r="B32" s="37"/>
      <c r="C32" s="37"/>
      <c r="D32" s="38"/>
      <c r="E32" s="39"/>
      <c r="F32" s="40"/>
      <c r="G32" s="122">
        <f>G31+G20</f>
        <v>3478</v>
      </c>
      <c r="H32" s="121">
        <f t="shared" ref="G32:L32" si="3">H31+H20</f>
        <v>3478</v>
      </c>
      <c r="I32" s="121">
        <f t="shared" si="3"/>
        <v>897</v>
      </c>
      <c r="J32" s="121">
        <f t="shared" si="3"/>
        <v>293</v>
      </c>
      <c r="K32" s="121">
        <f t="shared" si="3"/>
        <v>188</v>
      </c>
      <c r="L32" s="121">
        <f t="shared" si="3"/>
        <v>2100</v>
      </c>
      <c r="M32" s="49"/>
      <c r="N32" s="50"/>
      <c r="O32" s="50"/>
      <c r="P32" s="50"/>
      <c r="Q32" s="50"/>
    </row>
    <row r="33" ht="40.5" customHeight="1"/>
    <row r="34" ht="40.5" customHeight="1"/>
    <row r="35" ht="40.5" customHeight="1"/>
    <row r="36" ht="40.5" customHeight="1"/>
    <row r="37" ht="40.5" customHeight="1"/>
    <row r="38" ht="40.5" customHeight="1"/>
  </sheetData>
  <mergeCells count="39">
    <mergeCell ref="A1:B1"/>
    <mergeCell ref="A2:Q2"/>
    <mergeCell ref="A3:D3"/>
    <mergeCell ref="L3:Q3"/>
    <mergeCell ref="G4:M4"/>
    <mergeCell ref="H5:L5"/>
    <mergeCell ref="A20:F20"/>
    <mergeCell ref="A31:F31"/>
    <mergeCell ref="A32:F32"/>
    <mergeCell ref="A4:A6"/>
    <mergeCell ref="A17:A18"/>
    <mergeCell ref="B4:B6"/>
    <mergeCell ref="B17:B18"/>
    <mergeCell ref="C4:C6"/>
    <mergeCell ref="C14:C16"/>
    <mergeCell ref="C17:C18"/>
    <mergeCell ref="D4:D6"/>
    <mergeCell ref="D17:D18"/>
    <mergeCell ref="E4:E6"/>
    <mergeCell ref="E17:E18"/>
    <mergeCell ref="F4:F6"/>
    <mergeCell ref="F17:F18"/>
    <mergeCell ref="G5:G6"/>
    <mergeCell ref="G17:G18"/>
    <mergeCell ref="H17:H18"/>
    <mergeCell ref="I17:I18"/>
    <mergeCell ref="J17:J18"/>
    <mergeCell ref="K17:K18"/>
    <mergeCell ref="L17:L18"/>
    <mergeCell ref="M5:M6"/>
    <mergeCell ref="M17:M18"/>
    <mergeCell ref="N4:N6"/>
    <mergeCell ref="N17:N18"/>
    <mergeCell ref="O4:O6"/>
    <mergeCell ref="O17:O18"/>
    <mergeCell ref="P4:P6"/>
    <mergeCell ref="P17:P18"/>
    <mergeCell ref="Q4:Q6"/>
    <mergeCell ref="Q17:Q18"/>
  </mergeCells>
  <pageMargins left="0.432638888888889" right="0.432638888888889" top="0.668055555555556" bottom="0.393055555555556" header="0.15625" footer="0.393055555555556"/>
  <pageSetup paperSize="9" firstPageNumber="13" orientation="landscape" useFirstPageNumber="1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9"/>
  <sheetViews>
    <sheetView tabSelected="1" view="pageBreakPreview" zoomScaleNormal="89" zoomScaleSheetLayoutView="100" workbookViewId="0">
      <selection activeCell="S18" sqref="S18"/>
    </sheetView>
  </sheetViews>
  <sheetFormatPr defaultColWidth="9" defaultRowHeight="14"/>
  <cols>
    <col min="1" max="1" width="3.81818181818182" customWidth="1"/>
    <col min="2" max="2" width="6.01818181818182" style="7" customWidth="1"/>
    <col min="3" max="3" width="7.15454545454545" style="7" customWidth="1"/>
    <col min="4" max="4" width="22.6363636363636" style="8" customWidth="1"/>
    <col min="5" max="5" width="6.02727272727273" customWidth="1"/>
    <col min="6" max="6" width="17.4545454545455" style="9" customWidth="1"/>
    <col min="7" max="7" width="8.81818181818182" style="10" customWidth="1"/>
    <col min="8" max="8" width="8.54545454545454" style="10" customWidth="1"/>
    <col min="9" max="9" width="6.92727272727273" style="10" customWidth="1"/>
    <col min="10" max="10" width="7.26363636363636" style="10" customWidth="1"/>
    <col min="11" max="11" width="6.36363636363636" style="10" customWidth="1"/>
    <col min="12" max="12" width="8.52727272727273" style="10" customWidth="1"/>
    <col min="13" max="13" width="5.9" style="10" customWidth="1"/>
    <col min="14" max="14" width="5.94545454545455" customWidth="1"/>
    <col min="15" max="15" width="9.42727272727273" customWidth="1"/>
    <col min="16" max="16" width="6.63636363636364" customWidth="1"/>
    <col min="17" max="17" width="4.18181818181818" customWidth="1"/>
  </cols>
  <sheetData>
    <row r="1" customFormat="1" ht="24" customHeight="1" spans="1:13">
      <c r="A1" s="11" t="s">
        <v>48</v>
      </c>
      <c r="B1" s="11"/>
      <c r="C1" s="7"/>
      <c r="D1" s="8"/>
      <c r="F1" s="9"/>
      <c r="G1" s="10"/>
      <c r="H1" s="10"/>
      <c r="I1" s="10"/>
      <c r="J1" s="10"/>
      <c r="K1" s="10"/>
      <c r="L1" s="10"/>
      <c r="M1" s="10"/>
    </row>
    <row r="2" customFormat="1" ht="29" customHeight="1" spans="1:17">
      <c r="A2" s="12" t="s">
        <v>49</v>
      </c>
      <c r="B2" s="13"/>
      <c r="C2" s="13"/>
      <c r="D2" s="14"/>
      <c r="E2" s="12"/>
      <c r="F2" s="15"/>
      <c r="G2" s="16"/>
      <c r="H2" s="16"/>
      <c r="I2" s="16"/>
      <c r="J2" s="16"/>
      <c r="K2" s="16"/>
      <c r="L2" s="16"/>
      <c r="M2" s="16"/>
      <c r="N2" s="12"/>
      <c r="O2" s="12"/>
      <c r="P2" s="12"/>
      <c r="Q2" s="12"/>
    </row>
    <row r="3" customFormat="1" ht="28" customHeight="1" spans="1:17">
      <c r="A3" s="52"/>
      <c r="B3" s="52"/>
      <c r="C3" s="52"/>
      <c r="D3" s="52"/>
      <c r="E3" s="53"/>
      <c r="F3" s="54"/>
      <c r="G3" s="55"/>
      <c r="H3" s="55"/>
      <c r="I3" s="55"/>
      <c r="J3" s="55"/>
      <c r="K3" s="55"/>
      <c r="L3" s="52"/>
      <c r="M3" s="52"/>
      <c r="N3" s="52"/>
      <c r="O3" s="52"/>
      <c r="P3" s="52"/>
      <c r="Q3" s="52"/>
    </row>
    <row r="4" customFormat="1" ht="25" customHeight="1" spans="1:17">
      <c r="A4" s="17" t="s">
        <v>2</v>
      </c>
      <c r="B4" s="18" t="s">
        <v>50</v>
      </c>
      <c r="C4" s="18" t="s">
        <v>51</v>
      </c>
      <c r="D4" s="18" t="s">
        <v>52</v>
      </c>
      <c r="E4" s="17" t="s">
        <v>53</v>
      </c>
      <c r="F4" s="17" t="s">
        <v>54</v>
      </c>
      <c r="G4" s="17" t="s">
        <v>55</v>
      </c>
      <c r="H4" s="17"/>
      <c r="I4" s="17"/>
      <c r="J4" s="17"/>
      <c r="K4" s="17"/>
      <c r="L4" s="17"/>
      <c r="M4" s="17"/>
      <c r="N4" s="17" t="s">
        <v>56</v>
      </c>
      <c r="O4" s="17" t="s">
        <v>57</v>
      </c>
      <c r="P4" s="17" t="s">
        <v>58</v>
      </c>
      <c r="Q4" s="17" t="s">
        <v>6</v>
      </c>
    </row>
    <row r="5" customFormat="1" ht="19" customHeight="1" spans="1:17">
      <c r="A5" s="17"/>
      <c r="B5" s="18"/>
      <c r="C5" s="18"/>
      <c r="D5" s="18"/>
      <c r="E5" s="17"/>
      <c r="F5" s="17"/>
      <c r="G5" s="17" t="s">
        <v>59</v>
      </c>
      <c r="H5" s="17" t="s">
        <v>60</v>
      </c>
      <c r="I5" s="17"/>
      <c r="J5" s="17"/>
      <c r="K5" s="17"/>
      <c r="L5" s="17"/>
      <c r="M5" s="17" t="s">
        <v>61</v>
      </c>
      <c r="N5" s="17"/>
      <c r="O5" s="17"/>
      <c r="P5" s="17"/>
      <c r="Q5" s="17"/>
    </row>
    <row r="6" customFormat="1" ht="38" customHeight="1" spans="1:17">
      <c r="A6" s="17"/>
      <c r="B6" s="18"/>
      <c r="C6" s="18"/>
      <c r="D6" s="18"/>
      <c r="E6" s="17"/>
      <c r="F6" s="17"/>
      <c r="G6" s="17"/>
      <c r="H6" s="17" t="s">
        <v>62</v>
      </c>
      <c r="I6" s="17" t="s">
        <v>63</v>
      </c>
      <c r="J6" s="17" t="s">
        <v>64</v>
      </c>
      <c r="K6" s="17" t="s">
        <v>65</v>
      </c>
      <c r="L6" s="17" t="s">
        <v>66</v>
      </c>
      <c r="M6" s="17"/>
      <c r="N6" s="17"/>
      <c r="O6" s="17"/>
      <c r="P6" s="17"/>
      <c r="Q6" s="17"/>
    </row>
    <row r="7" customFormat="1" ht="93" customHeight="1" spans="1:17">
      <c r="A7" s="1">
        <v>1</v>
      </c>
      <c r="B7" s="2" t="s">
        <v>67</v>
      </c>
      <c r="C7" s="3" t="s">
        <v>68</v>
      </c>
      <c r="D7" s="4" t="s">
        <v>172</v>
      </c>
      <c r="E7" s="5" t="s">
        <v>70</v>
      </c>
      <c r="F7" s="4" t="s">
        <v>71</v>
      </c>
      <c r="G7" s="6">
        <v>611</v>
      </c>
      <c r="H7" s="6">
        <f t="shared" ref="H7:H16" si="0">SUM(I7:L7)</f>
        <v>611</v>
      </c>
      <c r="I7" s="6">
        <v>227</v>
      </c>
      <c r="J7" s="6">
        <v>273</v>
      </c>
      <c r="K7" s="6"/>
      <c r="L7" s="6">
        <v>111</v>
      </c>
      <c r="M7" s="6"/>
      <c r="N7" s="3" t="s">
        <v>72</v>
      </c>
      <c r="O7" s="3" t="s">
        <v>73</v>
      </c>
      <c r="P7" s="1" t="s">
        <v>74</v>
      </c>
      <c r="Q7" s="1"/>
    </row>
    <row r="8" customFormat="1" ht="138" customHeight="1" spans="1:17">
      <c r="A8" s="1">
        <v>2</v>
      </c>
      <c r="B8" s="2" t="s">
        <v>75</v>
      </c>
      <c r="C8" s="3" t="s">
        <v>76</v>
      </c>
      <c r="D8" s="4" t="s">
        <v>77</v>
      </c>
      <c r="E8" s="5" t="s">
        <v>78</v>
      </c>
      <c r="F8" s="4" t="s">
        <v>79</v>
      </c>
      <c r="G8" s="6">
        <v>188</v>
      </c>
      <c r="H8" s="6">
        <f t="shared" si="0"/>
        <v>188</v>
      </c>
      <c r="I8" s="6">
        <v>150</v>
      </c>
      <c r="J8" s="6"/>
      <c r="K8" s="6"/>
      <c r="L8" s="6">
        <v>38</v>
      </c>
      <c r="M8" s="6"/>
      <c r="N8" s="3" t="s">
        <v>72</v>
      </c>
      <c r="O8" s="3" t="s">
        <v>73</v>
      </c>
      <c r="P8" s="1" t="s">
        <v>74</v>
      </c>
      <c r="Q8" s="1"/>
    </row>
    <row r="9" s="7" customFormat="1" ht="129" customHeight="1" spans="1:17">
      <c r="A9" s="2">
        <v>3</v>
      </c>
      <c r="B9" s="2" t="s">
        <v>173</v>
      </c>
      <c r="C9" s="3" t="s">
        <v>81</v>
      </c>
      <c r="D9" s="4" t="s">
        <v>174</v>
      </c>
      <c r="E9" s="107" t="s">
        <v>83</v>
      </c>
      <c r="F9" s="4" t="s">
        <v>84</v>
      </c>
      <c r="G9" s="6">
        <v>355.19</v>
      </c>
      <c r="H9" s="6">
        <f t="shared" si="0"/>
        <v>355.19</v>
      </c>
      <c r="I9" s="6">
        <v>150</v>
      </c>
      <c r="J9" s="6"/>
      <c r="K9" s="6">
        <v>88</v>
      </c>
      <c r="L9" s="6">
        <v>117.19</v>
      </c>
      <c r="M9" s="6"/>
      <c r="N9" s="3" t="s">
        <v>72</v>
      </c>
      <c r="O9" s="3" t="s">
        <v>73</v>
      </c>
      <c r="P9" s="2" t="s">
        <v>74</v>
      </c>
      <c r="Q9" s="2"/>
    </row>
    <row r="10" customFormat="1" ht="157" customHeight="1" spans="1:17">
      <c r="A10" s="1">
        <v>4</v>
      </c>
      <c r="B10" s="20" t="s">
        <v>85</v>
      </c>
      <c r="C10" s="3" t="s">
        <v>175</v>
      </c>
      <c r="D10" s="4" t="s">
        <v>87</v>
      </c>
      <c r="E10" s="5" t="s">
        <v>83</v>
      </c>
      <c r="F10" s="4" t="s">
        <v>88</v>
      </c>
      <c r="G10" s="6">
        <v>358.82</v>
      </c>
      <c r="H10" s="6">
        <f t="shared" si="0"/>
        <v>358.82</v>
      </c>
      <c r="I10" s="6">
        <v>150</v>
      </c>
      <c r="J10" s="6"/>
      <c r="K10" s="6">
        <v>100</v>
      </c>
      <c r="L10" s="6">
        <v>108.82</v>
      </c>
      <c r="M10" s="6"/>
      <c r="N10" s="3" t="s">
        <v>72</v>
      </c>
      <c r="O10" s="3" t="s">
        <v>73</v>
      </c>
      <c r="P10" s="1" t="s">
        <v>74</v>
      </c>
      <c r="Q10" s="1"/>
    </row>
    <row r="11" s="7" customFormat="1" ht="89" customHeight="1" spans="1:17">
      <c r="A11" s="2">
        <v>5</v>
      </c>
      <c r="B11" s="20" t="s">
        <v>176</v>
      </c>
      <c r="C11" s="3" t="s">
        <v>90</v>
      </c>
      <c r="D11" s="125" t="s">
        <v>177</v>
      </c>
      <c r="E11" s="107" t="s">
        <v>92</v>
      </c>
      <c r="F11" s="4" t="s">
        <v>93</v>
      </c>
      <c r="G11" s="6">
        <v>130.99</v>
      </c>
      <c r="H11" s="6">
        <f t="shared" si="0"/>
        <v>130.99</v>
      </c>
      <c r="I11" s="6"/>
      <c r="J11" s="6"/>
      <c r="K11" s="6"/>
      <c r="L11" s="6">
        <v>130.99</v>
      </c>
      <c r="M11" s="6"/>
      <c r="N11" s="3" t="s">
        <v>72</v>
      </c>
      <c r="O11" s="3" t="s">
        <v>73</v>
      </c>
      <c r="P11" s="2" t="s">
        <v>74</v>
      </c>
      <c r="Q11" s="2"/>
    </row>
    <row r="12" customFormat="1" ht="102" customHeight="1" spans="1:17">
      <c r="A12" s="1">
        <v>6</v>
      </c>
      <c r="B12" s="2" t="s">
        <v>94</v>
      </c>
      <c r="C12" s="3" t="s">
        <v>81</v>
      </c>
      <c r="D12" s="4" t="s">
        <v>178</v>
      </c>
      <c r="E12" s="5" t="s">
        <v>92</v>
      </c>
      <c r="F12" s="4" t="s">
        <v>179</v>
      </c>
      <c r="G12" s="6">
        <v>96</v>
      </c>
      <c r="H12" s="6">
        <f t="shared" si="0"/>
        <v>96</v>
      </c>
      <c r="I12" s="6"/>
      <c r="J12" s="6"/>
      <c r="K12" s="6"/>
      <c r="L12" s="6">
        <v>96</v>
      </c>
      <c r="M12" s="6"/>
      <c r="N12" s="3" t="s">
        <v>72</v>
      </c>
      <c r="O12" s="3" t="s">
        <v>73</v>
      </c>
      <c r="P12" s="1" t="s">
        <v>74</v>
      </c>
      <c r="Q12" s="1"/>
    </row>
    <row r="13" customFormat="1" ht="98" customHeight="1" spans="1:17">
      <c r="A13" s="1">
        <v>7</v>
      </c>
      <c r="B13" s="20" t="s">
        <v>97</v>
      </c>
      <c r="C13" s="3" t="s">
        <v>180</v>
      </c>
      <c r="D13" s="22" t="s">
        <v>181</v>
      </c>
      <c r="E13" s="5" t="s">
        <v>78</v>
      </c>
      <c r="F13" s="4" t="s">
        <v>182</v>
      </c>
      <c r="G13" s="6">
        <v>78.45</v>
      </c>
      <c r="H13" s="6">
        <f t="shared" si="0"/>
        <v>78.45</v>
      </c>
      <c r="I13" s="6">
        <v>50</v>
      </c>
      <c r="J13" s="6"/>
      <c r="K13" s="6"/>
      <c r="L13" s="6">
        <v>28.45</v>
      </c>
      <c r="M13" s="6"/>
      <c r="N13" s="3" t="s">
        <v>72</v>
      </c>
      <c r="O13" s="3" t="s">
        <v>73</v>
      </c>
      <c r="P13" s="1" t="s">
        <v>74</v>
      </c>
      <c r="Q13" s="1"/>
    </row>
    <row r="14" customFormat="1" ht="77" customHeight="1" spans="1:17">
      <c r="A14" s="1">
        <v>8</v>
      </c>
      <c r="B14" s="20" t="s">
        <v>108</v>
      </c>
      <c r="C14" s="25" t="s">
        <v>102</v>
      </c>
      <c r="D14" s="4" t="s">
        <v>183</v>
      </c>
      <c r="E14" s="5" t="s">
        <v>110</v>
      </c>
      <c r="F14" s="4" t="s">
        <v>184</v>
      </c>
      <c r="G14" s="110">
        <v>2.8275</v>
      </c>
      <c r="H14" s="110">
        <f t="shared" si="0"/>
        <v>2.8275</v>
      </c>
      <c r="I14" s="110"/>
      <c r="J14" s="110"/>
      <c r="K14" s="110"/>
      <c r="L14" s="110">
        <v>2.8275</v>
      </c>
      <c r="M14" s="6"/>
      <c r="N14" s="3" t="s">
        <v>106</v>
      </c>
      <c r="O14" s="2" t="s">
        <v>112</v>
      </c>
      <c r="P14" s="1" t="s">
        <v>74</v>
      </c>
      <c r="Q14" s="1"/>
    </row>
    <row r="15" customFormat="1" ht="44" customHeight="1" spans="1:17">
      <c r="A15" s="1">
        <v>9</v>
      </c>
      <c r="B15" s="20" t="s">
        <v>113</v>
      </c>
      <c r="C15" s="30"/>
      <c r="D15" s="111" t="s">
        <v>185</v>
      </c>
      <c r="E15" s="5" t="s">
        <v>110</v>
      </c>
      <c r="F15" s="4" t="s">
        <v>115</v>
      </c>
      <c r="G15" s="6">
        <v>11</v>
      </c>
      <c r="H15" s="6">
        <f t="shared" si="0"/>
        <v>11</v>
      </c>
      <c r="I15" s="6"/>
      <c r="J15" s="6"/>
      <c r="K15" s="6"/>
      <c r="L15" s="6">
        <v>11</v>
      </c>
      <c r="M15" s="6"/>
      <c r="N15" s="3" t="s">
        <v>116</v>
      </c>
      <c r="O15" s="3" t="s">
        <v>117</v>
      </c>
      <c r="P15" s="1" t="s">
        <v>74</v>
      </c>
      <c r="Q15" s="1"/>
    </row>
    <row r="16" customFormat="1" ht="28" customHeight="1" spans="1:17">
      <c r="A16" s="36" t="s">
        <v>129</v>
      </c>
      <c r="B16" s="37"/>
      <c r="C16" s="37"/>
      <c r="D16" s="38"/>
      <c r="E16" s="39"/>
      <c r="F16" s="40"/>
      <c r="G16" s="126">
        <f t="shared" ref="G16:L16" si="1">SUM(G7:G15)</f>
        <v>1832.2775</v>
      </c>
      <c r="H16" s="126">
        <f t="shared" si="1"/>
        <v>1832.2775</v>
      </c>
      <c r="I16" s="35">
        <f t="shared" si="1"/>
        <v>727</v>
      </c>
      <c r="J16" s="35">
        <f t="shared" si="1"/>
        <v>273</v>
      </c>
      <c r="K16" s="35">
        <f t="shared" si="1"/>
        <v>188</v>
      </c>
      <c r="L16" s="35">
        <f t="shared" si="1"/>
        <v>644.2775</v>
      </c>
      <c r="M16" s="136"/>
      <c r="N16" s="137"/>
      <c r="O16" s="50"/>
      <c r="P16" s="50"/>
      <c r="Q16" s="50"/>
    </row>
    <row r="17" customFormat="1" ht="80" customHeight="1" spans="1:17">
      <c r="A17" s="1">
        <v>10</v>
      </c>
      <c r="B17" s="2" t="s">
        <v>130</v>
      </c>
      <c r="C17" s="20" t="s">
        <v>131</v>
      </c>
      <c r="D17" s="33" t="s">
        <v>132</v>
      </c>
      <c r="E17" s="5" t="s">
        <v>78</v>
      </c>
      <c r="F17" s="43" t="s">
        <v>133</v>
      </c>
      <c r="G17" s="35">
        <v>153</v>
      </c>
      <c r="H17" s="6">
        <f t="shared" ref="H16:H25" si="2">SUM(I17:L17)</f>
        <v>153</v>
      </c>
      <c r="I17" s="35">
        <v>150</v>
      </c>
      <c r="J17" s="35"/>
      <c r="K17" s="35"/>
      <c r="L17" s="35">
        <v>3</v>
      </c>
      <c r="M17" s="35"/>
      <c r="N17" s="3" t="s">
        <v>72</v>
      </c>
      <c r="O17" s="3" t="s">
        <v>73</v>
      </c>
      <c r="P17" s="1" t="s">
        <v>134</v>
      </c>
      <c r="Q17" s="1"/>
    </row>
    <row r="18" customFormat="1" ht="73" customHeight="1" spans="1:17">
      <c r="A18" s="1">
        <v>11</v>
      </c>
      <c r="B18" s="2" t="s">
        <v>135</v>
      </c>
      <c r="C18" s="20" t="s">
        <v>136</v>
      </c>
      <c r="D18" s="33" t="s">
        <v>186</v>
      </c>
      <c r="E18" s="5" t="s">
        <v>78</v>
      </c>
      <c r="F18" s="119" t="s">
        <v>187</v>
      </c>
      <c r="G18" s="45">
        <v>145</v>
      </c>
      <c r="H18" s="6">
        <f t="shared" si="2"/>
        <v>145</v>
      </c>
      <c r="I18" s="45"/>
      <c r="J18" s="45"/>
      <c r="K18" s="45"/>
      <c r="L18" s="45">
        <v>145</v>
      </c>
      <c r="M18" s="45"/>
      <c r="N18" s="3" t="s">
        <v>72</v>
      </c>
      <c r="O18" s="3" t="s">
        <v>73</v>
      </c>
      <c r="P18" s="1" t="s">
        <v>134</v>
      </c>
      <c r="Q18" s="1"/>
    </row>
    <row r="19" customFormat="1" ht="73" customHeight="1" spans="1:17">
      <c r="A19" s="1">
        <v>12</v>
      </c>
      <c r="B19" s="2" t="s">
        <v>139</v>
      </c>
      <c r="C19" s="20" t="s">
        <v>140</v>
      </c>
      <c r="D19" s="33" t="s">
        <v>141</v>
      </c>
      <c r="E19" s="5" t="s">
        <v>78</v>
      </c>
      <c r="F19" s="119" t="s">
        <v>142</v>
      </c>
      <c r="G19" s="35">
        <v>60</v>
      </c>
      <c r="H19" s="6">
        <f t="shared" si="2"/>
        <v>60</v>
      </c>
      <c r="I19" s="35">
        <v>20</v>
      </c>
      <c r="J19" s="35">
        <v>20</v>
      </c>
      <c r="K19" s="35"/>
      <c r="L19" s="35">
        <v>20</v>
      </c>
      <c r="M19" s="35"/>
      <c r="N19" s="3" t="s">
        <v>72</v>
      </c>
      <c r="O19" s="3" t="s">
        <v>73</v>
      </c>
      <c r="P19" s="1" t="s">
        <v>134</v>
      </c>
      <c r="Q19" s="1"/>
    </row>
    <row r="20" customFormat="1" ht="136" customHeight="1" spans="1:17">
      <c r="A20" s="1">
        <v>13</v>
      </c>
      <c r="B20" s="3" t="s">
        <v>143</v>
      </c>
      <c r="C20" s="3" t="s">
        <v>144</v>
      </c>
      <c r="D20" s="46" t="s">
        <v>188</v>
      </c>
      <c r="E20" s="107" t="s">
        <v>78</v>
      </c>
      <c r="F20" s="46" t="s">
        <v>146</v>
      </c>
      <c r="G20" s="6">
        <v>275</v>
      </c>
      <c r="H20" s="6">
        <f t="shared" si="2"/>
        <v>275</v>
      </c>
      <c r="I20" s="6"/>
      <c r="J20" s="6"/>
      <c r="K20" s="6"/>
      <c r="L20" s="6">
        <v>275</v>
      </c>
      <c r="M20" s="6"/>
      <c r="N20" s="3" t="s">
        <v>147</v>
      </c>
      <c r="O20" s="51" t="s">
        <v>73</v>
      </c>
      <c r="P20" s="2" t="s">
        <v>134</v>
      </c>
      <c r="Q20" s="2"/>
    </row>
    <row r="21" customFormat="1" ht="79" customHeight="1" spans="1:17">
      <c r="A21" s="1">
        <v>14</v>
      </c>
      <c r="B21" s="3" t="s">
        <v>148</v>
      </c>
      <c r="C21" s="3" t="s">
        <v>136</v>
      </c>
      <c r="D21" s="33" t="s">
        <v>149</v>
      </c>
      <c r="E21" s="107" t="s">
        <v>78</v>
      </c>
      <c r="F21" s="46" t="s">
        <v>150</v>
      </c>
      <c r="G21" s="6">
        <v>135</v>
      </c>
      <c r="H21" s="6">
        <f t="shared" si="2"/>
        <v>135</v>
      </c>
      <c r="I21" s="6"/>
      <c r="J21" s="6"/>
      <c r="K21" s="6"/>
      <c r="L21" s="6">
        <v>135</v>
      </c>
      <c r="M21" s="6"/>
      <c r="N21" s="3" t="s">
        <v>147</v>
      </c>
      <c r="O21" s="51" t="s">
        <v>73</v>
      </c>
      <c r="P21" s="2" t="s">
        <v>134</v>
      </c>
      <c r="Q21" s="2"/>
    </row>
    <row r="22" customFormat="1" ht="79" customHeight="1" spans="1:17">
      <c r="A22" s="1">
        <v>15</v>
      </c>
      <c r="B22" s="3" t="s">
        <v>151</v>
      </c>
      <c r="C22" s="3" t="s">
        <v>189</v>
      </c>
      <c r="D22" s="33" t="s">
        <v>153</v>
      </c>
      <c r="E22" s="107" t="s">
        <v>78</v>
      </c>
      <c r="F22" s="46" t="s">
        <v>154</v>
      </c>
      <c r="G22" s="6">
        <v>97.82</v>
      </c>
      <c r="H22" s="6">
        <f t="shared" si="2"/>
        <v>97.82</v>
      </c>
      <c r="I22" s="6"/>
      <c r="J22" s="6"/>
      <c r="K22" s="6"/>
      <c r="L22" s="6">
        <v>97.82</v>
      </c>
      <c r="M22" s="6"/>
      <c r="N22" s="3" t="s">
        <v>147</v>
      </c>
      <c r="O22" s="51" t="s">
        <v>73</v>
      </c>
      <c r="P22" s="2" t="s">
        <v>134</v>
      </c>
      <c r="Q22" s="2"/>
    </row>
    <row r="23" customFormat="1" ht="85" customHeight="1" spans="1:17">
      <c r="A23" s="1">
        <v>16</v>
      </c>
      <c r="B23" s="3" t="s">
        <v>155</v>
      </c>
      <c r="C23" s="3" t="s">
        <v>190</v>
      </c>
      <c r="D23" s="33" t="s">
        <v>191</v>
      </c>
      <c r="E23" s="107" t="s">
        <v>78</v>
      </c>
      <c r="F23" s="46" t="s">
        <v>158</v>
      </c>
      <c r="G23" s="6">
        <v>96.82</v>
      </c>
      <c r="H23" s="6">
        <f t="shared" si="2"/>
        <v>96.82</v>
      </c>
      <c r="I23" s="6"/>
      <c r="J23" s="6"/>
      <c r="K23" s="6"/>
      <c r="L23" s="6">
        <v>96.82</v>
      </c>
      <c r="M23" s="6"/>
      <c r="N23" s="3" t="s">
        <v>147</v>
      </c>
      <c r="O23" s="51" t="s">
        <v>73</v>
      </c>
      <c r="P23" s="2" t="s">
        <v>134</v>
      </c>
      <c r="Q23" s="2"/>
    </row>
    <row r="24" customFormat="1" ht="169" customHeight="1" spans="1:17">
      <c r="A24" s="1">
        <v>17</v>
      </c>
      <c r="B24" s="3" t="s">
        <v>159</v>
      </c>
      <c r="C24" s="3" t="s">
        <v>160</v>
      </c>
      <c r="D24" s="33" t="s">
        <v>192</v>
      </c>
      <c r="E24" s="107" t="s">
        <v>78</v>
      </c>
      <c r="F24" s="46" t="s">
        <v>162</v>
      </c>
      <c r="G24" s="6">
        <v>382</v>
      </c>
      <c r="H24" s="6">
        <f t="shared" si="2"/>
        <v>382</v>
      </c>
      <c r="I24" s="6"/>
      <c r="J24" s="6"/>
      <c r="K24" s="6"/>
      <c r="L24" s="6">
        <v>382</v>
      </c>
      <c r="M24" s="6"/>
      <c r="N24" s="3" t="s">
        <v>147</v>
      </c>
      <c r="O24" s="51" t="s">
        <v>73</v>
      </c>
      <c r="P24" s="2" t="s">
        <v>134</v>
      </c>
      <c r="Q24" s="2"/>
    </row>
    <row r="25" customFormat="1" ht="79" customHeight="1" spans="1:17">
      <c r="A25" s="1">
        <v>18</v>
      </c>
      <c r="B25" s="3" t="s">
        <v>163</v>
      </c>
      <c r="C25" s="3" t="s">
        <v>164</v>
      </c>
      <c r="D25" s="33" t="s">
        <v>193</v>
      </c>
      <c r="E25" s="107" t="s">
        <v>78</v>
      </c>
      <c r="F25" s="46" t="s">
        <v>166</v>
      </c>
      <c r="G25" s="6">
        <v>96.82</v>
      </c>
      <c r="H25" s="6">
        <f t="shared" si="2"/>
        <v>96.82</v>
      </c>
      <c r="I25" s="6"/>
      <c r="J25" s="6"/>
      <c r="K25" s="6"/>
      <c r="L25" s="6">
        <v>96.82</v>
      </c>
      <c r="M25" s="6"/>
      <c r="N25" s="3" t="s">
        <v>147</v>
      </c>
      <c r="O25" s="51" t="s">
        <v>73</v>
      </c>
      <c r="P25" s="2" t="s">
        <v>134</v>
      </c>
      <c r="Q25" s="2"/>
    </row>
    <row r="26" customFormat="1" ht="80" customHeight="1" spans="1:17">
      <c r="A26" s="1">
        <v>19</v>
      </c>
      <c r="B26" s="3" t="s">
        <v>167</v>
      </c>
      <c r="C26" s="3" t="s">
        <v>76</v>
      </c>
      <c r="D26" s="33" t="s">
        <v>168</v>
      </c>
      <c r="E26" s="107" t="s">
        <v>92</v>
      </c>
      <c r="F26" s="22" t="s">
        <v>169</v>
      </c>
      <c r="G26" s="6">
        <v>42.09</v>
      </c>
      <c r="H26" s="6">
        <v>42.09</v>
      </c>
      <c r="I26" s="6"/>
      <c r="J26" s="6"/>
      <c r="K26" s="6"/>
      <c r="L26" s="6">
        <v>42.09</v>
      </c>
      <c r="M26" s="6"/>
      <c r="N26" s="3" t="s">
        <v>147</v>
      </c>
      <c r="O26" s="51" t="s">
        <v>73</v>
      </c>
      <c r="P26" s="2" t="s">
        <v>134</v>
      </c>
      <c r="Q26" s="2"/>
    </row>
    <row r="27" customFormat="1" ht="24" customHeight="1" spans="1:17">
      <c r="A27" s="47" t="s">
        <v>170</v>
      </c>
      <c r="B27" s="37"/>
      <c r="C27" s="37"/>
      <c r="D27" s="38"/>
      <c r="E27" s="37"/>
      <c r="F27" s="48"/>
      <c r="G27" s="120">
        <f>SUM(G17:G26)</f>
        <v>1483.55</v>
      </c>
      <c r="H27" s="121">
        <f t="shared" ref="G27:L27" si="3">SUM(H17:H26)</f>
        <v>1483.55</v>
      </c>
      <c r="I27" s="121">
        <f t="shared" si="3"/>
        <v>170</v>
      </c>
      <c r="J27" s="121">
        <f t="shared" si="3"/>
        <v>20</v>
      </c>
      <c r="K27" s="121">
        <f t="shared" si="3"/>
        <v>0</v>
      </c>
      <c r="L27" s="121">
        <f t="shared" si="3"/>
        <v>1293.55</v>
      </c>
      <c r="M27" s="35"/>
      <c r="N27" s="2"/>
      <c r="O27" s="2"/>
      <c r="P27" s="2"/>
      <c r="Q27" s="2"/>
    </row>
    <row r="28" customFormat="1" ht="60" customHeight="1" spans="1:17">
      <c r="A28" s="1">
        <v>20</v>
      </c>
      <c r="B28" s="20" t="s">
        <v>101</v>
      </c>
      <c r="C28" s="3" t="s">
        <v>102</v>
      </c>
      <c r="D28" s="4" t="s">
        <v>194</v>
      </c>
      <c r="E28" s="109" t="s">
        <v>104</v>
      </c>
      <c r="F28" s="4" t="s">
        <v>105</v>
      </c>
      <c r="G28" s="6">
        <v>12.3</v>
      </c>
      <c r="H28" s="6">
        <f>SUM(I28:L28)</f>
        <v>12.3</v>
      </c>
      <c r="I28" s="6"/>
      <c r="J28" s="6"/>
      <c r="K28" s="6"/>
      <c r="L28" s="6">
        <v>12.3</v>
      </c>
      <c r="M28" s="6"/>
      <c r="N28" s="3" t="s">
        <v>106</v>
      </c>
      <c r="O28" s="3" t="s">
        <v>107</v>
      </c>
      <c r="P28" s="1" t="s">
        <v>195</v>
      </c>
      <c r="Q28" s="1"/>
    </row>
    <row r="29" customFormat="1" ht="76" customHeight="1" spans="1:17">
      <c r="A29" s="2">
        <v>22</v>
      </c>
      <c r="B29" s="3" t="s">
        <v>123</v>
      </c>
      <c r="C29" s="3"/>
      <c r="D29" s="33" t="s">
        <v>124</v>
      </c>
      <c r="E29" s="107" t="s">
        <v>125</v>
      </c>
      <c r="F29" s="34" t="s">
        <v>126</v>
      </c>
      <c r="G29" s="35">
        <v>4</v>
      </c>
      <c r="H29" s="6">
        <f>SUM(I29:L29)</f>
        <v>4</v>
      </c>
      <c r="I29" s="35"/>
      <c r="J29" s="35"/>
      <c r="K29" s="35"/>
      <c r="L29" s="35">
        <v>4</v>
      </c>
      <c r="M29" s="35"/>
      <c r="N29" s="2" t="s">
        <v>127</v>
      </c>
      <c r="O29" s="2" t="s">
        <v>128</v>
      </c>
      <c r="P29" s="2" t="s">
        <v>195</v>
      </c>
      <c r="Q29" s="2"/>
    </row>
    <row r="30" s="7" customFormat="1" ht="40" customHeight="1" spans="1:17">
      <c r="A30" s="127">
        <v>21</v>
      </c>
      <c r="B30" s="24" t="s">
        <v>118</v>
      </c>
      <c r="C30" s="3" t="s">
        <v>102</v>
      </c>
      <c r="D30" s="128" t="s">
        <v>196</v>
      </c>
      <c r="E30" s="129" t="s">
        <v>110</v>
      </c>
      <c r="F30" s="26" t="s">
        <v>120</v>
      </c>
      <c r="G30" s="114">
        <f>SUM(H30:K31)</f>
        <v>145.8725</v>
      </c>
      <c r="H30" s="114">
        <f>SUM(I30:L31)</f>
        <v>145.8725</v>
      </c>
      <c r="I30" s="114"/>
      <c r="J30" s="114"/>
      <c r="K30" s="114"/>
      <c r="L30" s="114">
        <v>145.8725</v>
      </c>
      <c r="M30" s="27"/>
      <c r="N30" s="25" t="s">
        <v>121</v>
      </c>
      <c r="O30" s="25" t="s">
        <v>122</v>
      </c>
      <c r="P30" s="127" t="s">
        <v>195</v>
      </c>
      <c r="Q30" s="127"/>
    </row>
    <row r="31" s="7" customFormat="1" ht="51" customHeight="1" spans="1:17">
      <c r="A31" s="130"/>
      <c r="B31" s="29"/>
      <c r="C31" s="3"/>
      <c r="D31" s="31"/>
      <c r="E31" s="131"/>
      <c r="F31" s="31"/>
      <c r="G31" s="117"/>
      <c r="H31" s="117"/>
      <c r="I31" s="117"/>
      <c r="J31" s="117"/>
      <c r="K31" s="117"/>
      <c r="L31" s="117"/>
      <c r="M31" s="32"/>
      <c r="N31" s="30"/>
      <c r="O31" s="30"/>
      <c r="P31" s="130"/>
      <c r="Q31" s="130"/>
    </row>
    <row r="32" customFormat="1" ht="29" customHeight="1" spans="1:17">
      <c r="A32" s="132" t="s">
        <v>195</v>
      </c>
      <c r="B32" s="133"/>
      <c r="C32" s="133"/>
      <c r="D32" s="134"/>
      <c r="E32" s="133"/>
      <c r="F32" s="135"/>
      <c r="G32" s="117">
        <f t="shared" ref="G32:L32" si="4">SUM(G28:G31)</f>
        <v>162.1725</v>
      </c>
      <c r="H32" s="117">
        <f t="shared" si="4"/>
        <v>162.1725</v>
      </c>
      <c r="I32" s="32">
        <f t="shared" si="4"/>
        <v>0</v>
      </c>
      <c r="J32" s="32">
        <f t="shared" si="4"/>
        <v>0</v>
      </c>
      <c r="K32" s="32">
        <f t="shared" si="4"/>
        <v>0</v>
      </c>
      <c r="L32" s="117">
        <f t="shared" si="4"/>
        <v>162.1725</v>
      </c>
      <c r="M32" s="32"/>
      <c r="N32" s="30"/>
      <c r="O32" s="30"/>
      <c r="P32" s="28"/>
      <c r="Q32" s="28"/>
    </row>
    <row r="33" customFormat="1" ht="24" customHeight="1" spans="1:17">
      <c r="A33" s="36" t="s">
        <v>171</v>
      </c>
      <c r="B33" s="37"/>
      <c r="C33" s="37"/>
      <c r="D33" s="38"/>
      <c r="E33" s="39"/>
      <c r="F33" s="40"/>
      <c r="G33" s="32">
        <f>G16+G27+G32</f>
        <v>3478</v>
      </c>
      <c r="H33" s="32">
        <f t="shared" ref="G33:L33" si="5">H16+H27+H32</f>
        <v>3478</v>
      </c>
      <c r="I33" s="32">
        <f t="shared" si="5"/>
        <v>897</v>
      </c>
      <c r="J33" s="32">
        <f t="shared" si="5"/>
        <v>293</v>
      </c>
      <c r="K33" s="32">
        <f t="shared" si="5"/>
        <v>188</v>
      </c>
      <c r="L33" s="32">
        <f t="shared" si="5"/>
        <v>2100</v>
      </c>
      <c r="M33" s="41"/>
      <c r="N33" s="50"/>
      <c r="O33" s="50"/>
      <c r="P33" s="50"/>
      <c r="Q33" s="50"/>
    </row>
    <row r="34" customFormat="1" ht="40.5" customHeight="1" spans="2:13">
      <c r="B34" s="7"/>
      <c r="C34" s="7"/>
      <c r="D34" s="8"/>
      <c r="F34" s="9"/>
      <c r="G34" s="10"/>
      <c r="H34" s="10"/>
      <c r="I34" s="10"/>
      <c r="J34" s="10"/>
      <c r="K34" s="10"/>
      <c r="L34" s="10"/>
      <c r="M34" s="10"/>
    </row>
    <row r="35" customFormat="1" ht="40.5" customHeight="1" spans="2:13">
      <c r="B35" s="7"/>
      <c r="C35" s="7"/>
      <c r="D35" s="8"/>
      <c r="F35" s="9"/>
      <c r="G35" s="10"/>
      <c r="H35" s="10"/>
      <c r="I35" s="10"/>
      <c r="J35" s="10"/>
      <c r="K35" s="10"/>
      <c r="L35" s="10"/>
      <c r="M35" s="10"/>
    </row>
    <row r="36" customFormat="1" ht="40.5" customHeight="1" spans="2:13">
      <c r="B36" s="7"/>
      <c r="C36" s="7"/>
      <c r="D36" s="8"/>
      <c r="F36" s="9"/>
      <c r="G36" s="10"/>
      <c r="H36" s="10"/>
      <c r="I36" s="10"/>
      <c r="J36" s="10"/>
      <c r="K36" s="10"/>
      <c r="L36" s="10"/>
      <c r="M36" s="10"/>
    </row>
    <row r="37" customFormat="1" ht="40.5" customHeight="1" spans="2:13">
      <c r="B37" s="7"/>
      <c r="C37" s="7"/>
      <c r="D37" s="8"/>
      <c r="F37" s="9"/>
      <c r="G37" s="10"/>
      <c r="H37" s="10"/>
      <c r="I37" s="10"/>
      <c r="J37" s="10"/>
      <c r="K37" s="10"/>
      <c r="L37" s="10"/>
      <c r="M37" s="10"/>
    </row>
    <row r="38" customFormat="1" ht="40.5" customHeight="1" spans="2:13">
      <c r="B38" s="7"/>
      <c r="C38" s="7"/>
      <c r="D38" s="8"/>
      <c r="F38" s="9"/>
      <c r="G38" s="10"/>
      <c r="H38" s="10"/>
      <c r="I38" s="10"/>
      <c r="J38" s="10"/>
      <c r="K38" s="10"/>
      <c r="L38" s="10"/>
      <c r="M38" s="10"/>
    </row>
    <row r="39" customFormat="1" ht="40.5" customHeight="1" spans="2:13">
      <c r="B39" s="7"/>
      <c r="C39" s="7"/>
      <c r="D39" s="8"/>
      <c r="F39" s="9"/>
      <c r="G39" s="10"/>
      <c r="H39" s="10"/>
      <c r="I39" s="10"/>
      <c r="J39" s="10"/>
      <c r="K39" s="10"/>
      <c r="L39" s="10"/>
      <c r="M39" s="10"/>
    </row>
  </sheetData>
  <autoFilter ref="A6:Q33"/>
  <mergeCells count="41">
    <mergeCell ref="A1:B1"/>
    <mergeCell ref="A2:Q2"/>
    <mergeCell ref="A3:D3"/>
    <mergeCell ref="L3:Q3"/>
    <mergeCell ref="G4:M4"/>
    <mergeCell ref="H5:L5"/>
    <mergeCell ref="A16:F16"/>
    <mergeCell ref="A27:F27"/>
    <mergeCell ref="A32:F32"/>
    <mergeCell ref="A33:F33"/>
    <mergeCell ref="A4:A6"/>
    <mergeCell ref="A30:A31"/>
    <mergeCell ref="B4:B6"/>
    <mergeCell ref="B30:B31"/>
    <mergeCell ref="C4:C6"/>
    <mergeCell ref="C14:C15"/>
    <mergeCell ref="C28:C29"/>
    <mergeCell ref="C30:C31"/>
    <mergeCell ref="D4:D6"/>
    <mergeCell ref="D30:D31"/>
    <mergeCell ref="E4:E6"/>
    <mergeCell ref="E30:E31"/>
    <mergeCell ref="F4:F6"/>
    <mergeCell ref="F30:F31"/>
    <mergeCell ref="G5:G6"/>
    <mergeCell ref="G30:G31"/>
    <mergeCell ref="H30:H31"/>
    <mergeCell ref="I30:I31"/>
    <mergeCell ref="J30:J31"/>
    <mergeCell ref="K30:K31"/>
    <mergeCell ref="L30:L31"/>
    <mergeCell ref="M5:M6"/>
    <mergeCell ref="M30:M31"/>
    <mergeCell ref="N4:N6"/>
    <mergeCell ref="N30:N31"/>
    <mergeCell ref="O4:O6"/>
    <mergeCell ref="O30:O31"/>
    <mergeCell ref="P4:P6"/>
    <mergeCell ref="P30:P31"/>
    <mergeCell ref="Q4:Q6"/>
    <mergeCell ref="Q30:Q31"/>
  </mergeCells>
  <pageMargins left="0.471527777777778" right="0.313888888888889" top="0.904166666666667" bottom="0.94375" header="0.511805555555556" footer="0.511805555555556"/>
  <pageSetup paperSize="9" orientation="landscape" horizontalDpi="600"/>
  <headerFooter>
    <oddFooter>&amp;C&amp;12-&amp;P+12-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8"/>
  <sheetViews>
    <sheetView workbookViewId="0">
      <selection activeCell="A1" sqref="$A1:$XFD1048576"/>
    </sheetView>
  </sheetViews>
  <sheetFormatPr defaultColWidth="9" defaultRowHeight="14"/>
  <cols>
    <col min="1" max="1" width="4.48181818181818" customWidth="1"/>
    <col min="2" max="2" width="6.01818181818182" style="7" customWidth="1"/>
    <col min="3" max="3" width="7.15454545454545" style="7" customWidth="1"/>
    <col min="4" max="4" width="21.3" style="8" customWidth="1"/>
    <col min="5" max="5" width="6.02727272727273" customWidth="1"/>
    <col min="6" max="6" width="17.1454545454545" style="9" customWidth="1"/>
    <col min="7" max="7" width="8.17272727272727" style="10" customWidth="1"/>
    <col min="8" max="8" width="8.18181818181818" style="10" customWidth="1"/>
    <col min="9" max="9" width="6.92727272727273" style="10" customWidth="1"/>
    <col min="10" max="10" width="7.26363636363636" style="10" customWidth="1"/>
    <col min="11" max="11" width="7.03636363636364" style="10" customWidth="1"/>
    <col min="12" max="12" width="8.52727272727273" style="10" customWidth="1"/>
    <col min="13" max="13" width="5.9" style="10" customWidth="1"/>
    <col min="14" max="14" width="5.94545454545455" customWidth="1"/>
    <col min="15" max="15" width="9.42727272727273" customWidth="1"/>
    <col min="16" max="16" width="6.63636363636364" customWidth="1"/>
    <col min="17" max="17" width="4.26363636363636" customWidth="1"/>
  </cols>
  <sheetData>
    <row r="1" customFormat="1" ht="24" customHeight="1" spans="1:13">
      <c r="A1" s="11" t="s">
        <v>48</v>
      </c>
      <c r="B1" s="11"/>
      <c r="C1" s="7"/>
      <c r="D1" s="8"/>
      <c r="F1" s="9"/>
      <c r="G1" s="10"/>
      <c r="H1" s="10"/>
      <c r="I1" s="10"/>
      <c r="J1" s="10"/>
      <c r="K1" s="10"/>
      <c r="L1" s="10"/>
      <c r="M1" s="10"/>
    </row>
    <row r="2" customFormat="1" ht="29" customHeight="1" spans="1:17">
      <c r="A2" s="12" t="s">
        <v>49</v>
      </c>
      <c r="B2" s="13"/>
      <c r="C2" s="13"/>
      <c r="D2" s="14"/>
      <c r="E2" s="12"/>
      <c r="F2" s="15"/>
      <c r="G2" s="16"/>
      <c r="H2" s="16"/>
      <c r="I2" s="16"/>
      <c r="J2" s="16"/>
      <c r="K2" s="16"/>
      <c r="L2" s="16"/>
      <c r="M2" s="16"/>
      <c r="N2" s="12"/>
      <c r="O2" s="12"/>
      <c r="P2" s="12"/>
      <c r="Q2" s="12"/>
    </row>
    <row r="3" customFormat="1" ht="18" customHeight="1" spans="1:17">
      <c r="A3" s="52"/>
      <c r="B3" s="52"/>
      <c r="C3" s="52"/>
      <c r="D3" s="52"/>
      <c r="E3" s="53"/>
      <c r="F3" s="54"/>
      <c r="G3" s="55"/>
      <c r="H3" s="55"/>
      <c r="I3" s="55"/>
      <c r="J3" s="55"/>
      <c r="K3" s="55"/>
      <c r="L3" s="52"/>
      <c r="M3" s="52"/>
      <c r="N3" s="52"/>
      <c r="O3" s="52"/>
      <c r="P3" s="52"/>
      <c r="Q3" s="52"/>
    </row>
    <row r="4" customFormat="1" ht="25" customHeight="1" spans="1:17">
      <c r="A4" s="17" t="s">
        <v>2</v>
      </c>
      <c r="B4" s="18" t="s">
        <v>50</v>
      </c>
      <c r="C4" s="18" t="s">
        <v>51</v>
      </c>
      <c r="D4" s="18" t="s">
        <v>52</v>
      </c>
      <c r="E4" s="17" t="s">
        <v>53</v>
      </c>
      <c r="F4" s="17" t="s">
        <v>54</v>
      </c>
      <c r="G4" s="17" t="s">
        <v>55</v>
      </c>
      <c r="H4" s="17"/>
      <c r="I4" s="17"/>
      <c r="J4" s="17"/>
      <c r="K4" s="17"/>
      <c r="L4" s="17"/>
      <c r="M4" s="17"/>
      <c r="N4" s="17" t="s">
        <v>56</v>
      </c>
      <c r="O4" s="17" t="s">
        <v>57</v>
      </c>
      <c r="P4" s="17" t="s">
        <v>58</v>
      </c>
      <c r="Q4" s="17" t="s">
        <v>6</v>
      </c>
    </row>
    <row r="5" customFormat="1" ht="19" customHeight="1" spans="1:17">
      <c r="A5" s="17"/>
      <c r="B5" s="18"/>
      <c r="C5" s="18"/>
      <c r="D5" s="18"/>
      <c r="E5" s="17"/>
      <c r="F5" s="17"/>
      <c r="G5" s="17" t="s">
        <v>59</v>
      </c>
      <c r="H5" s="17" t="s">
        <v>60</v>
      </c>
      <c r="I5" s="17"/>
      <c r="J5" s="17"/>
      <c r="K5" s="17"/>
      <c r="L5" s="17"/>
      <c r="M5" s="17" t="s">
        <v>61</v>
      </c>
      <c r="N5" s="17"/>
      <c r="O5" s="17"/>
      <c r="P5" s="17"/>
      <c r="Q5" s="17"/>
    </row>
    <row r="6" customFormat="1" ht="38" customHeight="1" spans="1:17">
      <c r="A6" s="17"/>
      <c r="B6" s="18"/>
      <c r="C6" s="18"/>
      <c r="D6" s="18"/>
      <c r="E6" s="17"/>
      <c r="F6" s="17"/>
      <c r="G6" s="17"/>
      <c r="H6" s="17" t="s">
        <v>62</v>
      </c>
      <c r="I6" s="17" t="s">
        <v>63</v>
      </c>
      <c r="J6" s="17" t="s">
        <v>64</v>
      </c>
      <c r="K6" s="17" t="s">
        <v>65</v>
      </c>
      <c r="L6" s="17" t="s">
        <v>66</v>
      </c>
      <c r="M6" s="17"/>
      <c r="N6" s="17"/>
      <c r="O6" s="17"/>
      <c r="P6" s="17"/>
      <c r="Q6" s="17"/>
    </row>
    <row r="7" customFormat="1" ht="98" customHeight="1" spans="1:17">
      <c r="A7" s="1">
        <v>1</v>
      </c>
      <c r="B7" s="2" t="s">
        <v>67</v>
      </c>
      <c r="C7" s="3" t="s">
        <v>68</v>
      </c>
      <c r="D7" s="4" t="s">
        <v>69</v>
      </c>
      <c r="E7" s="5" t="s">
        <v>70</v>
      </c>
      <c r="F7" s="4" t="s">
        <v>71</v>
      </c>
      <c r="G7" s="6">
        <v>611</v>
      </c>
      <c r="H7" s="6">
        <f t="shared" ref="H7:H16" si="0">SUM(I7:L7)</f>
        <v>611</v>
      </c>
      <c r="I7" s="6">
        <v>227</v>
      </c>
      <c r="J7" s="6">
        <v>273</v>
      </c>
      <c r="K7" s="6"/>
      <c r="L7" s="6">
        <v>111</v>
      </c>
      <c r="M7" s="6"/>
      <c r="N7" s="3" t="s">
        <v>72</v>
      </c>
      <c r="O7" s="3" t="s">
        <v>73</v>
      </c>
      <c r="P7" s="1" t="s">
        <v>74</v>
      </c>
      <c r="Q7" s="1"/>
    </row>
    <row r="8" customFormat="1" ht="141" customHeight="1" spans="1:17">
      <c r="A8" s="1">
        <v>2</v>
      </c>
      <c r="B8" s="2" t="s">
        <v>75</v>
      </c>
      <c r="C8" s="3" t="s">
        <v>76</v>
      </c>
      <c r="D8" s="4" t="s">
        <v>77</v>
      </c>
      <c r="E8" s="5" t="s">
        <v>78</v>
      </c>
      <c r="F8" s="4" t="s">
        <v>79</v>
      </c>
      <c r="G8" s="6">
        <v>188</v>
      </c>
      <c r="H8" s="6">
        <f t="shared" si="0"/>
        <v>188</v>
      </c>
      <c r="I8" s="6">
        <v>150</v>
      </c>
      <c r="J8" s="6"/>
      <c r="K8" s="6"/>
      <c r="L8" s="6">
        <v>38</v>
      </c>
      <c r="M8" s="6"/>
      <c r="N8" s="3" t="s">
        <v>72</v>
      </c>
      <c r="O8" s="3" t="s">
        <v>73</v>
      </c>
      <c r="P8" s="1" t="s">
        <v>74</v>
      </c>
      <c r="Q8" s="1"/>
    </row>
    <row r="9" customFormat="1" ht="130" customHeight="1" spans="1:17">
      <c r="A9" s="1">
        <v>3</v>
      </c>
      <c r="B9" s="2" t="s">
        <v>80</v>
      </c>
      <c r="C9" s="3" t="s">
        <v>81</v>
      </c>
      <c r="D9" s="106" t="s">
        <v>197</v>
      </c>
      <c r="E9" s="107" t="s">
        <v>83</v>
      </c>
      <c r="F9" s="4" t="s">
        <v>84</v>
      </c>
      <c r="G9" s="19">
        <v>355.19</v>
      </c>
      <c r="H9" s="19">
        <f t="shared" si="0"/>
        <v>355.19</v>
      </c>
      <c r="I9" s="19">
        <v>150</v>
      </c>
      <c r="J9" s="19"/>
      <c r="K9" s="19">
        <v>88</v>
      </c>
      <c r="L9" s="19">
        <v>117.19</v>
      </c>
      <c r="M9" s="6"/>
      <c r="N9" s="3" t="s">
        <v>72</v>
      </c>
      <c r="O9" s="3" t="s">
        <v>73</v>
      </c>
      <c r="P9" s="2" t="s">
        <v>74</v>
      </c>
      <c r="Q9" s="1"/>
    </row>
    <row r="10" customFormat="1" ht="151" customHeight="1" spans="1:17">
      <c r="A10" s="1">
        <v>4</v>
      </c>
      <c r="B10" s="20" t="s">
        <v>85</v>
      </c>
      <c r="C10" s="3" t="s">
        <v>86</v>
      </c>
      <c r="D10" s="4" t="s">
        <v>87</v>
      </c>
      <c r="E10" s="5" t="s">
        <v>83</v>
      </c>
      <c r="F10" s="4" t="s">
        <v>88</v>
      </c>
      <c r="G10" s="6">
        <v>358.82</v>
      </c>
      <c r="H10" s="6">
        <f t="shared" si="0"/>
        <v>358.82</v>
      </c>
      <c r="I10" s="6">
        <v>150</v>
      </c>
      <c r="J10" s="6"/>
      <c r="K10" s="6">
        <v>100</v>
      </c>
      <c r="L10" s="6">
        <v>108.82</v>
      </c>
      <c r="M10" s="6"/>
      <c r="N10" s="3" t="s">
        <v>72</v>
      </c>
      <c r="O10" s="3" t="s">
        <v>73</v>
      </c>
      <c r="P10" s="1" t="s">
        <v>74</v>
      </c>
      <c r="Q10" s="1"/>
    </row>
    <row r="11" customFormat="1" ht="89" customHeight="1" spans="1:17">
      <c r="A11" s="1">
        <v>5</v>
      </c>
      <c r="B11" s="20" t="s">
        <v>89</v>
      </c>
      <c r="C11" s="3" t="s">
        <v>90</v>
      </c>
      <c r="D11" s="108" t="s">
        <v>177</v>
      </c>
      <c r="E11" s="5" t="s">
        <v>92</v>
      </c>
      <c r="F11" s="4" t="s">
        <v>93</v>
      </c>
      <c r="G11" s="6">
        <v>130.99</v>
      </c>
      <c r="H11" s="6">
        <f t="shared" si="0"/>
        <v>130.99</v>
      </c>
      <c r="I11" s="6"/>
      <c r="J11" s="6"/>
      <c r="K11" s="6"/>
      <c r="L11" s="6">
        <v>130.99</v>
      </c>
      <c r="M11" s="6"/>
      <c r="N11" s="3" t="s">
        <v>72</v>
      </c>
      <c r="O11" s="3" t="s">
        <v>73</v>
      </c>
      <c r="P11" s="1" t="s">
        <v>74</v>
      </c>
      <c r="Q11" s="1"/>
    </row>
    <row r="12" customFormat="1" ht="102" customHeight="1" spans="1:17">
      <c r="A12" s="1">
        <v>6</v>
      </c>
      <c r="B12" s="2" t="s">
        <v>94</v>
      </c>
      <c r="C12" s="3" t="s">
        <v>81</v>
      </c>
      <c r="D12" s="4" t="s">
        <v>178</v>
      </c>
      <c r="E12" s="5" t="s">
        <v>92</v>
      </c>
      <c r="F12" s="4" t="s">
        <v>198</v>
      </c>
      <c r="G12" s="6">
        <v>96</v>
      </c>
      <c r="H12" s="6">
        <f t="shared" si="0"/>
        <v>96</v>
      </c>
      <c r="I12" s="6"/>
      <c r="J12" s="6"/>
      <c r="K12" s="6"/>
      <c r="L12" s="6">
        <v>96</v>
      </c>
      <c r="M12" s="6"/>
      <c r="N12" s="3" t="s">
        <v>72</v>
      </c>
      <c r="O12" s="3" t="s">
        <v>73</v>
      </c>
      <c r="P12" s="1" t="s">
        <v>74</v>
      </c>
      <c r="Q12" s="1"/>
    </row>
    <row r="13" customFormat="1" ht="98" customHeight="1" spans="1:17">
      <c r="A13" s="1">
        <v>7</v>
      </c>
      <c r="B13" s="20" t="s">
        <v>97</v>
      </c>
      <c r="C13" s="3" t="s">
        <v>98</v>
      </c>
      <c r="D13" s="22" t="s">
        <v>99</v>
      </c>
      <c r="E13" s="5" t="s">
        <v>78</v>
      </c>
      <c r="F13" s="4" t="s">
        <v>100</v>
      </c>
      <c r="G13" s="6">
        <v>78.45</v>
      </c>
      <c r="H13" s="6">
        <f t="shared" si="0"/>
        <v>78.45</v>
      </c>
      <c r="I13" s="6">
        <v>50</v>
      </c>
      <c r="J13" s="6"/>
      <c r="K13" s="6"/>
      <c r="L13" s="6">
        <v>28.45</v>
      </c>
      <c r="M13" s="6"/>
      <c r="N13" s="3" t="s">
        <v>72</v>
      </c>
      <c r="O13" s="3" t="s">
        <v>73</v>
      </c>
      <c r="P13" s="1" t="s">
        <v>74</v>
      </c>
      <c r="Q13" s="1"/>
    </row>
    <row r="14" customFormat="1" ht="60" customHeight="1" spans="1:17">
      <c r="A14" s="1">
        <v>8</v>
      </c>
      <c r="B14" s="20" t="s">
        <v>101</v>
      </c>
      <c r="C14" s="3" t="s">
        <v>102</v>
      </c>
      <c r="D14" s="4" t="s">
        <v>199</v>
      </c>
      <c r="E14" s="109" t="s">
        <v>104</v>
      </c>
      <c r="F14" s="4" t="s">
        <v>105</v>
      </c>
      <c r="G14" s="6">
        <v>12.3</v>
      </c>
      <c r="H14" s="6">
        <f t="shared" si="0"/>
        <v>12.3</v>
      </c>
      <c r="I14" s="6"/>
      <c r="J14" s="6"/>
      <c r="K14" s="6"/>
      <c r="L14" s="6">
        <v>12.3</v>
      </c>
      <c r="M14" s="6"/>
      <c r="N14" s="3" t="s">
        <v>106</v>
      </c>
      <c r="O14" s="3" t="s">
        <v>107</v>
      </c>
      <c r="P14" s="1" t="s">
        <v>74</v>
      </c>
      <c r="Q14" s="1"/>
    </row>
    <row r="15" customFormat="1" ht="77" customHeight="1" spans="1:17">
      <c r="A15" s="1">
        <v>9</v>
      </c>
      <c r="B15" s="20" t="s">
        <v>108</v>
      </c>
      <c r="C15" s="3"/>
      <c r="D15" s="4" t="s">
        <v>200</v>
      </c>
      <c r="E15" s="5" t="s">
        <v>110</v>
      </c>
      <c r="F15" s="4" t="s">
        <v>111</v>
      </c>
      <c r="G15" s="110">
        <v>2.8275</v>
      </c>
      <c r="H15" s="110">
        <f t="shared" si="0"/>
        <v>2.8275</v>
      </c>
      <c r="I15" s="110"/>
      <c r="J15" s="110"/>
      <c r="K15" s="110"/>
      <c r="L15" s="110">
        <v>2.8275</v>
      </c>
      <c r="M15" s="6"/>
      <c r="N15" s="3" t="s">
        <v>106</v>
      </c>
      <c r="O15" s="2" t="s">
        <v>112</v>
      </c>
      <c r="P15" s="1" t="s">
        <v>74</v>
      </c>
      <c r="Q15" s="1"/>
    </row>
    <row r="16" customFormat="1" ht="44" customHeight="1" spans="1:17">
      <c r="A16" s="1">
        <v>10</v>
      </c>
      <c r="B16" s="20" t="s">
        <v>113</v>
      </c>
      <c r="C16" s="3"/>
      <c r="D16" s="111" t="s">
        <v>114</v>
      </c>
      <c r="E16" s="5" t="s">
        <v>110</v>
      </c>
      <c r="F16" s="4" t="s">
        <v>115</v>
      </c>
      <c r="G16" s="6">
        <v>11</v>
      </c>
      <c r="H16" s="6">
        <f t="shared" si="0"/>
        <v>11</v>
      </c>
      <c r="I16" s="6"/>
      <c r="J16" s="6"/>
      <c r="K16" s="6"/>
      <c r="L16" s="6">
        <v>11</v>
      </c>
      <c r="M16" s="6"/>
      <c r="N16" s="3" t="s">
        <v>116</v>
      </c>
      <c r="O16" s="3" t="s">
        <v>117</v>
      </c>
      <c r="P16" s="1" t="s">
        <v>74</v>
      </c>
      <c r="Q16" s="1"/>
    </row>
    <row r="17" customFormat="1" ht="40" customHeight="1" spans="1:17">
      <c r="A17" s="23">
        <v>11</v>
      </c>
      <c r="B17" s="24" t="s">
        <v>118</v>
      </c>
      <c r="C17" s="25" t="s">
        <v>102</v>
      </c>
      <c r="D17" s="112" t="s">
        <v>196</v>
      </c>
      <c r="E17" s="113" t="s">
        <v>110</v>
      </c>
      <c r="F17" s="26" t="s">
        <v>120</v>
      </c>
      <c r="G17" s="114">
        <f>SUM(H17:K18)</f>
        <v>145.8725</v>
      </c>
      <c r="H17" s="114">
        <f>SUM(I17:L18)</f>
        <v>145.8725</v>
      </c>
      <c r="I17" s="114"/>
      <c r="J17" s="114"/>
      <c r="K17" s="114"/>
      <c r="L17" s="123">
        <v>145.8725</v>
      </c>
      <c r="M17" s="27"/>
      <c r="N17" s="25" t="s">
        <v>121</v>
      </c>
      <c r="O17" s="25" t="s">
        <v>122</v>
      </c>
      <c r="P17" s="23" t="s">
        <v>74</v>
      </c>
      <c r="Q17" s="23"/>
    </row>
    <row r="18" customFormat="1" ht="48" customHeight="1" spans="1:17">
      <c r="A18" s="28"/>
      <c r="B18" s="29"/>
      <c r="C18" s="30"/>
      <c r="D18" s="115"/>
      <c r="E18" s="116"/>
      <c r="F18" s="31"/>
      <c r="G18" s="117"/>
      <c r="H18" s="117"/>
      <c r="I18" s="117"/>
      <c r="J18" s="117"/>
      <c r="K18" s="117"/>
      <c r="L18" s="124"/>
      <c r="M18" s="32"/>
      <c r="N18" s="30"/>
      <c r="O18" s="30"/>
      <c r="P18" s="28"/>
      <c r="Q18" s="28"/>
    </row>
    <row r="19" customFormat="1" ht="76" customHeight="1" spans="1:17">
      <c r="A19" s="2">
        <v>12</v>
      </c>
      <c r="B19" s="3" t="s">
        <v>123</v>
      </c>
      <c r="C19" s="3" t="s">
        <v>102</v>
      </c>
      <c r="D19" s="33" t="s">
        <v>124</v>
      </c>
      <c r="E19" s="107" t="s">
        <v>125</v>
      </c>
      <c r="F19" s="34" t="s">
        <v>126</v>
      </c>
      <c r="G19" s="35">
        <v>4</v>
      </c>
      <c r="H19" s="6">
        <f t="shared" ref="H19:H29" si="1">SUM(I19:L19)</f>
        <v>4</v>
      </c>
      <c r="I19" s="35"/>
      <c r="J19" s="35"/>
      <c r="K19" s="35"/>
      <c r="L19" s="35">
        <v>4</v>
      </c>
      <c r="M19" s="35"/>
      <c r="N19" s="2" t="s">
        <v>127</v>
      </c>
      <c r="O19" s="2" t="s">
        <v>128</v>
      </c>
      <c r="P19" s="2" t="s">
        <v>74</v>
      </c>
      <c r="Q19" s="2"/>
    </row>
    <row r="20" customFormat="1" ht="28" customHeight="1" spans="1:17">
      <c r="A20" s="36" t="s">
        <v>129</v>
      </c>
      <c r="B20" s="37"/>
      <c r="C20" s="37"/>
      <c r="D20" s="38"/>
      <c r="E20" s="39"/>
      <c r="F20" s="40"/>
      <c r="G20" s="118">
        <f>G7+G9+G8+G10+G11+G12+G13+G14+G15+G16+G17+G18+G19</f>
        <v>1994.45</v>
      </c>
      <c r="H20" s="42">
        <f t="shared" ref="H20:L20" si="2">SUM(H7:H19)</f>
        <v>1994.45</v>
      </c>
      <c r="I20" s="42">
        <f t="shared" si="2"/>
        <v>727</v>
      </c>
      <c r="J20" s="42">
        <f t="shared" si="2"/>
        <v>273</v>
      </c>
      <c r="K20" s="42">
        <f t="shared" si="2"/>
        <v>188</v>
      </c>
      <c r="L20" s="42">
        <f t="shared" si="2"/>
        <v>806.45</v>
      </c>
      <c r="M20" s="49"/>
      <c r="N20" s="50"/>
      <c r="O20" s="50"/>
      <c r="P20" s="50"/>
      <c r="Q20" s="50"/>
    </row>
    <row r="21" customFormat="1" ht="80" customHeight="1" spans="1:17">
      <c r="A21" s="1">
        <v>13</v>
      </c>
      <c r="B21" s="2" t="s">
        <v>130</v>
      </c>
      <c r="C21" s="20" t="s">
        <v>131</v>
      </c>
      <c r="D21" s="33" t="s">
        <v>132</v>
      </c>
      <c r="E21" s="5" t="s">
        <v>78</v>
      </c>
      <c r="F21" s="43" t="s">
        <v>133</v>
      </c>
      <c r="G21" s="35">
        <v>153</v>
      </c>
      <c r="H21" s="6">
        <f t="shared" si="1"/>
        <v>153</v>
      </c>
      <c r="I21" s="35">
        <v>150</v>
      </c>
      <c r="J21" s="35"/>
      <c r="K21" s="35"/>
      <c r="L21" s="35">
        <v>3</v>
      </c>
      <c r="M21" s="35"/>
      <c r="N21" s="3" t="s">
        <v>72</v>
      </c>
      <c r="O21" s="3" t="s">
        <v>73</v>
      </c>
      <c r="P21" s="1" t="s">
        <v>134</v>
      </c>
      <c r="Q21" s="1"/>
    </row>
    <row r="22" customFormat="1" ht="73" customHeight="1" spans="1:17">
      <c r="A22" s="1">
        <v>14</v>
      </c>
      <c r="B22" s="2" t="s">
        <v>135</v>
      </c>
      <c r="C22" s="20" t="s">
        <v>136</v>
      </c>
      <c r="D22" s="33" t="s">
        <v>137</v>
      </c>
      <c r="E22" s="5" t="s">
        <v>78</v>
      </c>
      <c r="F22" s="119" t="s">
        <v>138</v>
      </c>
      <c r="G22" s="45">
        <v>145</v>
      </c>
      <c r="H22" s="6">
        <f t="shared" si="1"/>
        <v>145</v>
      </c>
      <c r="I22" s="45"/>
      <c r="J22" s="45"/>
      <c r="K22" s="45"/>
      <c r="L22" s="45">
        <v>145</v>
      </c>
      <c r="M22" s="45"/>
      <c r="N22" s="3" t="s">
        <v>72</v>
      </c>
      <c r="O22" s="3" t="s">
        <v>73</v>
      </c>
      <c r="P22" s="1" t="s">
        <v>134</v>
      </c>
      <c r="Q22" s="1"/>
    </row>
    <row r="23" customFormat="1" ht="75" customHeight="1" spans="1:17">
      <c r="A23" s="1">
        <v>15</v>
      </c>
      <c r="B23" s="2" t="s">
        <v>139</v>
      </c>
      <c r="C23" s="20" t="s">
        <v>140</v>
      </c>
      <c r="D23" s="33" t="s">
        <v>141</v>
      </c>
      <c r="E23" s="5" t="s">
        <v>78</v>
      </c>
      <c r="F23" s="119" t="s">
        <v>201</v>
      </c>
      <c r="G23" s="35">
        <v>60</v>
      </c>
      <c r="H23" s="6">
        <f t="shared" si="1"/>
        <v>60</v>
      </c>
      <c r="I23" s="35">
        <v>20</v>
      </c>
      <c r="J23" s="35">
        <v>20</v>
      </c>
      <c r="K23" s="35"/>
      <c r="L23" s="35">
        <v>20</v>
      </c>
      <c r="M23" s="35"/>
      <c r="N23" s="3" t="s">
        <v>72</v>
      </c>
      <c r="O23" s="3" t="s">
        <v>73</v>
      </c>
      <c r="P23" s="1" t="s">
        <v>134</v>
      </c>
      <c r="Q23" s="1"/>
    </row>
    <row r="24" customFormat="1" ht="138" customHeight="1" spans="1:17">
      <c r="A24" s="1">
        <v>16</v>
      </c>
      <c r="B24" s="3" t="s">
        <v>143</v>
      </c>
      <c r="C24" s="3" t="s">
        <v>144</v>
      </c>
      <c r="D24" s="46" t="s">
        <v>145</v>
      </c>
      <c r="E24" s="107" t="s">
        <v>78</v>
      </c>
      <c r="F24" s="46" t="s">
        <v>146</v>
      </c>
      <c r="G24" s="6">
        <v>275</v>
      </c>
      <c r="H24" s="6">
        <f t="shared" si="1"/>
        <v>275</v>
      </c>
      <c r="I24" s="6"/>
      <c r="J24" s="6"/>
      <c r="K24" s="6"/>
      <c r="L24" s="6">
        <v>275</v>
      </c>
      <c r="M24" s="6"/>
      <c r="N24" s="3" t="s">
        <v>147</v>
      </c>
      <c r="O24" s="51" t="s">
        <v>73</v>
      </c>
      <c r="P24" s="2" t="s">
        <v>134</v>
      </c>
      <c r="Q24" s="2"/>
    </row>
    <row r="25" customFormat="1" ht="79" customHeight="1" spans="1:17">
      <c r="A25" s="1">
        <v>17</v>
      </c>
      <c r="B25" s="3" t="s">
        <v>148</v>
      </c>
      <c r="C25" s="3" t="s">
        <v>136</v>
      </c>
      <c r="D25" s="33" t="s">
        <v>149</v>
      </c>
      <c r="E25" s="107" t="s">
        <v>78</v>
      </c>
      <c r="F25" s="46" t="s">
        <v>150</v>
      </c>
      <c r="G25" s="6">
        <v>135</v>
      </c>
      <c r="H25" s="6">
        <f t="shared" si="1"/>
        <v>135</v>
      </c>
      <c r="I25" s="6"/>
      <c r="J25" s="6"/>
      <c r="K25" s="6"/>
      <c r="L25" s="6">
        <v>135</v>
      </c>
      <c r="M25" s="6"/>
      <c r="N25" s="3" t="s">
        <v>147</v>
      </c>
      <c r="O25" s="51" t="s">
        <v>73</v>
      </c>
      <c r="P25" s="2" t="s">
        <v>134</v>
      </c>
      <c r="Q25" s="2"/>
    </row>
    <row r="26" customFormat="1" ht="79" customHeight="1" spans="1:17">
      <c r="A26" s="1">
        <v>18</v>
      </c>
      <c r="B26" s="3" t="s">
        <v>151</v>
      </c>
      <c r="C26" s="3" t="s">
        <v>152</v>
      </c>
      <c r="D26" s="33" t="s">
        <v>153</v>
      </c>
      <c r="E26" s="107" t="s">
        <v>78</v>
      </c>
      <c r="F26" s="46" t="s">
        <v>154</v>
      </c>
      <c r="G26" s="6">
        <v>97.82</v>
      </c>
      <c r="H26" s="6">
        <f t="shared" si="1"/>
        <v>97.82</v>
      </c>
      <c r="I26" s="6"/>
      <c r="J26" s="6"/>
      <c r="K26" s="6"/>
      <c r="L26" s="6">
        <v>97.82</v>
      </c>
      <c r="M26" s="6"/>
      <c r="N26" s="3" t="s">
        <v>147</v>
      </c>
      <c r="O26" s="51" t="s">
        <v>73</v>
      </c>
      <c r="P26" s="2" t="s">
        <v>134</v>
      </c>
      <c r="Q26" s="2"/>
    </row>
    <row r="27" customFormat="1" ht="85" customHeight="1" spans="1:17">
      <c r="A27" s="1">
        <v>19</v>
      </c>
      <c r="B27" s="3" t="s">
        <v>155</v>
      </c>
      <c r="C27" s="3" t="s">
        <v>156</v>
      </c>
      <c r="D27" s="33" t="s">
        <v>157</v>
      </c>
      <c r="E27" s="107" t="s">
        <v>78</v>
      </c>
      <c r="F27" s="46" t="s">
        <v>158</v>
      </c>
      <c r="G27" s="6">
        <v>96.82</v>
      </c>
      <c r="H27" s="6">
        <f t="shared" si="1"/>
        <v>96.82</v>
      </c>
      <c r="I27" s="6"/>
      <c r="J27" s="6"/>
      <c r="K27" s="6"/>
      <c r="L27" s="6">
        <v>96.82</v>
      </c>
      <c r="M27" s="6"/>
      <c r="N27" s="3" t="s">
        <v>147</v>
      </c>
      <c r="O27" s="51" t="s">
        <v>73</v>
      </c>
      <c r="P27" s="2" t="s">
        <v>134</v>
      </c>
      <c r="Q27" s="2"/>
    </row>
    <row r="28" customFormat="1" ht="175" customHeight="1" spans="1:17">
      <c r="A28" s="1">
        <v>20</v>
      </c>
      <c r="B28" s="3" t="s">
        <v>159</v>
      </c>
      <c r="C28" s="3" t="s">
        <v>160</v>
      </c>
      <c r="D28" s="33" t="s">
        <v>161</v>
      </c>
      <c r="E28" s="107" t="s">
        <v>78</v>
      </c>
      <c r="F28" s="46" t="s">
        <v>162</v>
      </c>
      <c r="G28" s="6">
        <v>382</v>
      </c>
      <c r="H28" s="6">
        <f t="shared" si="1"/>
        <v>382</v>
      </c>
      <c r="I28" s="6"/>
      <c r="J28" s="6"/>
      <c r="K28" s="6"/>
      <c r="L28" s="6">
        <v>382</v>
      </c>
      <c r="M28" s="6"/>
      <c r="N28" s="3" t="s">
        <v>147</v>
      </c>
      <c r="O28" s="51" t="s">
        <v>73</v>
      </c>
      <c r="P28" s="2" t="s">
        <v>134</v>
      </c>
      <c r="Q28" s="2"/>
    </row>
    <row r="29" customFormat="1" ht="79" customHeight="1" spans="1:17">
      <c r="A29" s="1">
        <v>21</v>
      </c>
      <c r="B29" s="3" t="s">
        <v>163</v>
      </c>
      <c r="C29" s="3" t="s">
        <v>164</v>
      </c>
      <c r="D29" s="33" t="s">
        <v>165</v>
      </c>
      <c r="E29" s="107" t="s">
        <v>78</v>
      </c>
      <c r="F29" s="46" t="s">
        <v>166</v>
      </c>
      <c r="G29" s="6">
        <v>96.82</v>
      </c>
      <c r="H29" s="6">
        <f t="shared" si="1"/>
        <v>96.82</v>
      </c>
      <c r="I29" s="6"/>
      <c r="J29" s="6"/>
      <c r="K29" s="6"/>
      <c r="L29" s="6">
        <v>96.82</v>
      </c>
      <c r="M29" s="6"/>
      <c r="N29" s="3" t="s">
        <v>147</v>
      </c>
      <c r="O29" s="51" t="s">
        <v>73</v>
      </c>
      <c r="P29" s="2" t="s">
        <v>134</v>
      </c>
      <c r="Q29" s="2"/>
    </row>
    <row r="30" customFormat="1" ht="80" customHeight="1" spans="1:17">
      <c r="A30" s="1">
        <v>22</v>
      </c>
      <c r="B30" s="3" t="s">
        <v>167</v>
      </c>
      <c r="C30" s="3" t="s">
        <v>76</v>
      </c>
      <c r="D30" s="33" t="s">
        <v>168</v>
      </c>
      <c r="E30" s="107" t="s">
        <v>92</v>
      </c>
      <c r="F30" s="22" t="s">
        <v>169</v>
      </c>
      <c r="G30" s="6">
        <v>42.09</v>
      </c>
      <c r="H30" s="6">
        <v>42.09</v>
      </c>
      <c r="I30" s="6"/>
      <c r="J30" s="6"/>
      <c r="K30" s="6"/>
      <c r="L30" s="6">
        <v>42.09</v>
      </c>
      <c r="M30" s="6"/>
      <c r="N30" s="3" t="s">
        <v>147</v>
      </c>
      <c r="O30" s="51" t="s">
        <v>73</v>
      </c>
      <c r="P30" s="2" t="s">
        <v>134</v>
      </c>
      <c r="Q30" s="2"/>
    </row>
    <row r="31" customFormat="1" ht="24" customHeight="1" spans="1:17">
      <c r="A31" s="47" t="s">
        <v>170</v>
      </c>
      <c r="B31" s="37"/>
      <c r="C31" s="37"/>
      <c r="D31" s="38"/>
      <c r="E31" s="37"/>
      <c r="F31" s="48"/>
      <c r="G31" s="120">
        <f t="shared" ref="G31:L31" si="3">SUM(G21:G30)</f>
        <v>1483.55</v>
      </c>
      <c r="H31" s="121">
        <f t="shared" si="3"/>
        <v>1483.55</v>
      </c>
      <c r="I31" s="121">
        <f t="shared" si="3"/>
        <v>170</v>
      </c>
      <c r="J31" s="121">
        <f t="shared" si="3"/>
        <v>20</v>
      </c>
      <c r="K31" s="121">
        <f t="shared" si="3"/>
        <v>0</v>
      </c>
      <c r="L31" s="121">
        <f t="shared" si="3"/>
        <v>1293.55</v>
      </c>
      <c r="M31" s="35"/>
      <c r="N31" s="2"/>
      <c r="O31" s="2"/>
      <c r="P31" s="2"/>
      <c r="Q31" s="2"/>
    </row>
    <row r="32" customFormat="1" ht="24" customHeight="1" spans="1:17">
      <c r="A32" s="36" t="s">
        <v>171</v>
      </c>
      <c r="B32" s="37"/>
      <c r="C32" s="37"/>
      <c r="D32" s="38"/>
      <c r="E32" s="39"/>
      <c r="F32" s="40"/>
      <c r="G32" s="122">
        <f t="shared" ref="G32:L32" si="4">G31+G20</f>
        <v>3478</v>
      </c>
      <c r="H32" s="121">
        <f t="shared" si="4"/>
        <v>3478</v>
      </c>
      <c r="I32" s="121">
        <f t="shared" si="4"/>
        <v>897</v>
      </c>
      <c r="J32" s="121">
        <f t="shared" si="4"/>
        <v>293</v>
      </c>
      <c r="K32" s="121">
        <f t="shared" si="4"/>
        <v>188</v>
      </c>
      <c r="L32" s="121">
        <f t="shared" si="4"/>
        <v>2100</v>
      </c>
      <c r="M32" s="49"/>
      <c r="N32" s="50"/>
      <c r="O32" s="50"/>
      <c r="P32" s="50"/>
      <c r="Q32" s="50"/>
    </row>
    <row r="33" customFormat="1" ht="40.5" customHeight="1" spans="2:13">
      <c r="B33" s="7"/>
      <c r="C33" s="7"/>
      <c r="D33" s="8"/>
      <c r="F33" s="9"/>
      <c r="G33" s="10"/>
      <c r="H33" s="10"/>
      <c r="I33" s="10"/>
      <c r="J33" s="10"/>
      <c r="K33" s="10"/>
      <c r="L33" s="10"/>
      <c r="M33" s="10"/>
    </row>
    <row r="34" customFormat="1" ht="40.5" customHeight="1" spans="2:13">
      <c r="B34" s="7"/>
      <c r="C34" s="7"/>
      <c r="D34" s="8"/>
      <c r="F34" s="9"/>
      <c r="G34" s="10"/>
      <c r="H34" s="10"/>
      <c r="I34" s="10"/>
      <c r="J34" s="10"/>
      <c r="K34" s="10"/>
      <c r="L34" s="10"/>
      <c r="M34" s="10"/>
    </row>
    <row r="35" customFormat="1" ht="40.5" customHeight="1" spans="2:13">
      <c r="B35" s="7"/>
      <c r="C35" s="7"/>
      <c r="D35" s="8"/>
      <c r="F35" s="9"/>
      <c r="G35" s="10"/>
      <c r="H35" s="10"/>
      <c r="I35" s="10"/>
      <c r="J35" s="10"/>
      <c r="K35" s="10"/>
      <c r="L35" s="10"/>
      <c r="M35" s="10"/>
    </row>
    <row r="36" customFormat="1" ht="40.5" customHeight="1" spans="2:13">
      <c r="B36" s="7"/>
      <c r="C36" s="7"/>
      <c r="D36" s="8"/>
      <c r="F36" s="9"/>
      <c r="G36" s="10"/>
      <c r="H36" s="10"/>
      <c r="I36" s="10"/>
      <c r="J36" s="10"/>
      <c r="K36" s="10"/>
      <c r="L36" s="10"/>
      <c r="M36" s="10"/>
    </row>
    <row r="37" customFormat="1" ht="40.5" customHeight="1" spans="2:13">
      <c r="B37" s="7"/>
      <c r="C37" s="7"/>
      <c r="D37" s="8"/>
      <c r="F37" s="9"/>
      <c r="G37" s="10"/>
      <c r="H37" s="10"/>
      <c r="I37" s="10"/>
      <c r="J37" s="10"/>
      <c r="K37" s="10"/>
      <c r="L37" s="10"/>
      <c r="M37" s="10"/>
    </row>
    <row r="38" customFormat="1" ht="40.5" customHeight="1" spans="2:13">
      <c r="B38" s="7"/>
      <c r="C38" s="7"/>
      <c r="D38" s="8"/>
      <c r="F38" s="9"/>
      <c r="G38" s="10"/>
      <c r="H38" s="10"/>
      <c r="I38" s="10"/>
      <c r="J38" s="10"/>
      <c r="K38" s="10"/>
      <c r="L38" s="10"/>
      <c r="M38" s="10"/>
    </row>
  </sheetData>
  <mergeCells count="39">
    <mergeCell ref="A1:B1"/>
    <mergeCell ref="A2:Q2"/>
    <mergeCell ref="A3:D3"/>
    <mergeCell ref="L3:Q3"/>
    <mergeCell ref="G4:M4"/>
    <mergeCell ref="H5:L5"/>
    <mergeCell ref="A20:F20"/>
    <mergeCell ref="A31:F31"/>
    <mergeCell ref="A32:F32"/>
    <mergeCell ref="A4:A6"/>
    <mergeCell ref="A17:A18"/>
    <mergeCell ref="B4:B6"/>
    <mergeCell ref="B17:B18"/>
    <mergeCell ref="C4:C6"/>
    <mergeCell ref="C14:C16"/>
    <mergeCell ref="C17:C18"/>
    <mergeCell ref="D4:D6"/>
    <mergeCell ref="D17:D18"/>
    <mergeCell ref="E4:E6"/>
    <mergeCell ref="E17:E18"/>
    <mergeCell ref="F4:F6"/>
    <mergeCell ref="F17:F18"/>
    <mergeCell ref="G5:G6"/>
    <mergeCell ref="G17:G18"/>
    <mergeCell ref="H17:H18"/>
    <mergeCell ref="I17:I18"/>
    <mergeCell ref="J17:J18"/>
    <mergeCell ref="K17:K18"/>
    <mergeCell ref="L17:L18"/>
    <mergeCell ref="M5:M6"/>
    <mergeCell ref="M17:M18"/>
    <mergeCell ref="N4:N6"/>
    <mergeCell ref="N17:N18"/>
    <mergeCell ref="O4:O6"/>
    <mergeCell ref="O17:O18"/>
    <mergeCell ref="P4:P6"/>
    <mergeCell ref="P17:P18"/>
    <mergeCell ref="Q4:Q6"/>
    <mergeCell ref="Q17:Q18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8"/>
  <sheetViews>
    <sheetView topLeftCell="A31" workbookViewId="0">
      <selection activeCell="A1" sqref="A1:Q32"/>
    </sheetView>
  </sheetViews>
  <sheetFormatPr defaultColWidth="9" defaultRowHeight="14"/>
  <cols>
    <col min="1" max="1" width="3.18181818181818" customWidth="1"/>
    <col min="2" max="2" width="6.01818181818182" style="7" customWidth="1"/>
    <col min="3" max="3" width="4" style="7" customWidth="1"/>
    <col min="4" max="4" width="17.9090909090909" style="8" customWidth="1"/>
    <col min="5" max="5" width="4.72727272727273" customWidth="1"/>
    <col min="6" max="6" width="17.1454545454545" style="9" customWidth="1"/>
    <col min="7" max="7" width="5" style="10" customWidth="1"/>
    <col min="8" max="8" width="5.36363636363636" style="10" customWidth="1"/>
    <col min="9" max="9" width="4.27272727272727" style="10" customWidth="1"/>
    <col min="10" max="10" width="4.54545454545455" style="10" customWidth="1"/>
    <col min="11" max="11" width="4.45454545454545" style="10" customWidth="1"/>
    <col min="12" max="12" width="6" style="10" customWidth="1"/>
    <col min="13" max="13" width="4.63636363636364" style="10" customWidth="1"/>
    <col min="14" max="14" width="3.81818181818182" customWidth="1"/>
    <col min="15" max="15" width="7.72727272727273" customWidth="1"/>
    <col min="16" max="16" width="3.45454545454545" customWidth="1"/>
    <col min="17" max="17" width="2.81818181818182" customWidth="1"/>
  </cols>
  <sheetData>
    <row r="1" customFormat="1" ht="24" customHeight="1" spans="1:13">
      <c r="A1" s="11" t="s">
        <v>48</v>
      </c>
      <c r="B1" s="11"/>
      <c r="C1" s="7"/>
      <c r="D1" s="8"/>
      <c r="F1" s="9"/>
      <c r="G1" s="10"/>
      <c r="H1" s="10"/>
      <c r="I1" s="10"/>
      <c r="J1" s="10"/>
      <c r="K1" s="10"/>
      <c r="L1" s="10"/>
      <c r="M1" s="10"/>
    </row>
    <row r="2" customFormat="1" ht="29" customHeight="1" spans="1:17">
      <c r="A2" s="12" t="s">
        <v>49</v>
      </c>
      <c r="B2" s="13"/>
      <c r="C2" s="13"/>
      <c r="D2" s="14"/>
      <c r="E2" s="12"/>
      <c r="F2" s="15"/>
      <c r="G2" s="16"/>
      <c r="H2" s="16"/>
      <c r="I2" s="16"/>
      <c r="J2" s="16"/>
      <c r="K2" s="16"/>
      <c r="L2" s="16"/>
      <c r="M2" s="16"/>
      <c r="N2" s="12"/>
      <c r="O2" s="12"/>
      <c r="P2" s="12"/>
      <c r="Q2" s="12"/>
    </row>
    <row r="3" customFormat="1" ht="18" customHeight="1" spans="1:17">
      <c r="A3" s="52"/>
      <c r="B3" s="52"/>
      <c r="C3" s="52"/>
      <c r="D3" s="52"/>
      <c r="E3" s="53"/>
      <c r="F3" s="54"/>
      <c r="G3" s="55"/>
      <c r="H3" s="55"/>
      <c r="I3" s="55"/>
      <c r="J3" s="55"/>
      <c r="K3" s="55"/>
      <c r="L3" s="52"/>
      <c r="M3" s="52"/>
      <c r="N3" s="52"/>
      <c r="O3" s="52"/>
      <c r="P3" s="52"/>
      <c r="Q3" s="52"/>
    </row>
    <row r="4" customFormat="1" ht="25" customHeight="1" spans="1:17">
      <c r="A4" s="17" t="s">
        <v>2</v>
      </c>
      <c r="B4" s="18" t="s">
        <v>50</v>
      </c>
      <c r="C4" s="18" t="s">
        <v>51</v>
      </c>
      <c r="D4" s="18" t="s">
        <v>52</v>
      </c>
      <c r="E4" s="17" t="s">
        <v>53</v>
      </c>
      <c r="F4" s="17" t="s">
        <v>54</v>
      </c>
      <c r="G4" s="17" t="s">
        <v>55</v>
      </c>
      <c r="H4" s="17"/>
      <c r="I4" s="17"/>
      <c r="J4" s="17"/>
      <c r="K4" s="17"/>
      <c r="L4" s="17"/>
      <c r="M4" s="17"/>
      <c r="N4" s="17" t="s">
        <v>56</v>
      </c>
      <c r="O4" s="17" t="s">
        <v>57</v>
      </c>
      <c r="P4" s="17" t="s">
        <v>58</v>
      </c>
      <c r="Q4" s="17" t="s">
        <v>6</v>
      </c>
    </row>
    <row r="5" customFormat="1" ht="19" customHeight="1" spans="1:17">
      <c r="A5" s="17"/>
      <c r="B5" s="18"/>
      <c r="C5" s="18"/>
      <c r="D5" s="18"/>
      <c r="E5" s="17"/>
      <c r="F5" s="17"/>
      <c r="G5" s="17" t="s">
        <v>59</v>
      </c>
      <c r="H5" s="17" t="s">
        <v>60</v>
      </c>
      <c r="I5" s="17"/>
      <c r="J5" s="17"/>
      <c r="K5" s="17"/>
      <c r="L5" s="17"/>
      <c r="M5" s="17" t="s">
        <v>61</v>
      </c>
      <c r="N5" s="17"/>
      <c r="O5" s="17"/>
      <c r="P5" s="17"/>
      <c r="Q5" s="17"/>
    </row>
    <row r="6" customFormat="1" ht="46" customHeight="1" spans="1:17">
      <c r="A6" s="17"/>
      <c r="B6" s="18"/>
      <c r="C6" s="18"/>
      <c r="D6" s="18"/>
      <c r="E6" s="17"/>
      <c r="F6" s="17"/>
      <c r="G6" s="17"/>
      <c r="H6" s="17" t="s">
        <v>62</v>
      </c>
      <c r="I6" s="17" t="s">
        <v>63</v>
      </c>
      <c r="J6" s="17" t="s">
        <v>64</v>
      </c>
      <c r="K6" s="17" t="s">
        <v>65</v>
      </c>
      <c r="L6" s="17" t="s">
        <v>66</v>
      </c>
      <c r="M6" s="17"/>
      <c r="N6" s="17"/>
      <c r="O6" s="17"/>
      <c r="P6" s="17"/>
      <c r="Q6" s="17"/>
    </row>
    <row r="7" customFormat="1" ht="63" customHeight="1" spans="1:17">
      <c r="A7" s="56">
        <v>1</v>
      </c>
      <c r="B7" s="57" t="s">
        <v>67</v>
      </c>
      <c r="C7" s="58" t="s">
        <v>202</v>
      </c>
      <c r="D7" s="59" t="s">
        <v>69</v>
      </c>
      <c r="E7" s="60" t="s">
        <v>203</v>
      </c>
      <c r="F7" s="59" t="s">
        <v>71</v>
      </c>
      <c r="G7" s="61">
        <v>611</v>
      </c>
      <c r="H7" s="61">
        <f t="shared" ref="H7:H16" si="0">SUM(I7:L7)</f>
        <v>611</v>
      </c>
      <c r="I7" s="61">
        <v>227</v>
      </c>
      <c r="J7" s="61">
        <v>273</v>
      </c>
      <c r="K7" s="61"/>
      <c r="L7" s="61">
        <v>111</v>
      </c>
      <c r="M7" s="61"/>
      <c r="N7" s="58" t="s">
        <v>72</v>
      </c>
      <c r="O7" s="58" t="s">
        <v>73</v>
      </c>
      <c r="P7" s="56" t="s">
        <v>74</v>
      </c>
      <c r="Q7" s="56"/>
    </row>
    <row r="8" customFormat="1" ht="79" customHeight="1" spans="1:17">
      <c r="A8" s="56">
        <v>2</v>
      </c>
      <c r="B8" s="57" t="s">
        <v>75</v>
      </c>
      <c r="C8" s="58" t="s">
        <v>204</v>
      </c>
      <c r="D8" s="59" t="s">
        <v>77</v>
      </c>
      <c r="E8" s="60" t="s">
        <v>205</v>
      </c>
      <c r="F8" s="59" t="s">
        <v>79</v>
      </c>
      <c r="G8" s="61">
        <v>188</v>
      </c>
      <c r="H8" s="61">
        <f t="shared" si="0"/>
        <v>188</v>
      </c>
      <c r="I8" s="61">
        <v>150</v>
      </c>
      <c r="J8" s="61"/>
      <c r="K8" s="61"/>
      <c r="L8" s="61">
        <v>38</v>
      </c>
      <c r="M8" s="61"/>
      <c r="N8" s="58" t="s">
        <v>72</v>
      </c>
      <c r="O8" s="58" t="s">
        <v>73</v>
      </c>
      <c r="P8" s="56" t="s">
        <v>74</v>
      </c>
      <c r="Q8" s="56"/>
    </row>
    <row r="9" customFormat="1" ht="54" customHeight="1" spans="1:17">
      <c r="A9" s="56">
        <v>3</v>
      </c>
      <c r="B9" s="57" t="s">
        <v>80</v>
      </c>
      <c r="C9" s="58" t="s">
        <v>206</v>
      </c>
      <c r="D9" s="59" t="s">
        <v>82</v>
      </c>
      <c r="E9" s="60" t="s">
        <v>207</v>
      </c>
      <c r="F9" s="59" t="s">
        <v>84</v>
      </c>
      <c r="G9" s="61">
        <v>283</v>
      </c>
      <c r="H9" s="61">
        <f t="shared" si="0"/>
        <v>283</v>
      </c>
      <c r="I9" s="61">
        <v>150</v>
      </c>
      <c r="J9" s="61"/>
      <c r="K9" s="61">
        <v>88</v>
      </c>
      <c r="L9" s="61">
        <v>45</v>
      </c>
      <c r="M9" s="61"/>
      <c r="N9" s="58" t="s">
        <v>72</v>
      </c>
      <c r="O9" s="58" t="s">
        <v>73</v>
      </c>
      <c r="P9" s="56" t="s">
        <v>74</v>
      </c>
      <c r="Q9" s="56"/>
    </row>
    <row r="10" customFormat="1" ht="92" customHeight="1" spans="1:17">
      <c r="A10" s="56">
        <v>4</v>
      </c>
      <c r="B10" s="62" t="s">
        <v>85</v>
      </c>
      <c r="C10" s="58" t="s">
        <v>86</v>
      </c>
      <c r="D10" s="59" t="s">
        <v>87</v>
      </c>
      <c r="E10" s="60" t="s">
        <v>207</v>
      </c>
      <c r="F10" s="59" t="s">
        <v>88</v>
      </c>
      <c r="G10" s="61">
        <v>397</v>
      </c>
      <c r="H10" s="61">
        <f t="shared" si="0"/>
        <v>397</v>
      </c>
      <c r="I10" s="61">
        <v>150</v>
      </c>
      <c r="J10" s="61"/>
      <c r="K10" s="61">
        <v>100</v>
      </c>
      <c r="L10" s="61">
        <v>147</v>
      </c>
      <c r="M10" s="61"/>
      <c r="N10" s="58" t="s">
        <v>72</v>
      </c>
      <c r="O10" s="58" t="s">
        <v>73</v>
      </c>
      <c r="P10" s="56" t="s">
        <v>74</v>
      </c>
      <c r="Q10" s="56"/>
    </row>
    <row r="11" customFormat="1" ht="50" customHeight="1" spans="1:17">
      <c r="A11" s="56">
        <v>5</v>
      </c>
      <c r="B11" s="62" t="s">
        <v>89</v>
      </c>
      <c r="C11" s="58" t="s">
        <v>208</v>
      </c>
      <c r="D11" s="63" t="s">
        <v>91</v>
      </c>
      <c r="E11" s="60" t="s">
        <v>209</v>
      </c>
      <c r="F11" s="59" t="s">
        <v>93</v>
      </c>
      <c r="G11" s="61">
        <v>148</v>
      </c>
      <c r="H11" s="61">
        <f t="shared" si="0"/>
        <v>148</v>
      </c>
      <c r="I11" s="61"/>
      <c r="J11" s="61"/>
      <c r="K11" s="61"/>
      <c r="L11" s="61">
        <v>148</v>
      </c>
      <c r="M11" s="61"/>
      <c r="N11" s="58" t="s">
        <v>72</v>
      </c>
      <c r="O11" s="58" t="s">
        <v>73</v>
      </c>
      <c r="P11" s="56" t="s">
        <v>74</v>
      </c>
      <c r="Q11" s="56"/>
    </row>
    <row r="12" customFormat="1" ht="55" customHeight="1" spans="1:17">
      <c r="A12" s="56">
        <v>6</v>
      </c>
      <c r="B12" s="57" t="s">
        <v>94</v>
      </c>
      <c r="C12" s="58" t="s">
        <v>206</v>
      </c>
      <c r="D12" s="59" t="s">
        <v>95</v>
      </c>
      <c r="E12" s="60" t="s">
        <v>209</v>
      </c>
      <c r="F12" s="59" t="s">
        <v>198</v>
      </c>
      <c r="G12" s="61">
        <v>96</v>
      </c>
      <c r="H12" s="61">
        <f t="shared" si="0"/>
        <v>96</v>
      </c>
      <c r="I12" s="61"/>
      <c r="J12" s="61"/>
      <c r="K12" s="61"/>
      <c r="L12" s="61">
        <v>96</v>
      </c>
      <c r="M12" s="61"/>
      <c r="N12" s="58" t="s">
        <v>72</v>
      </c>
      <c r="O12" s="58" t="s">
        <v>73</v>
      </c>
      <c r="P12" s="56" t="s">
        <v>74</v>
      </c>
      <c r="Q12" s="56"/>
    </row>
    <row r="13" customFormat="1" ht="60" customHeight="1" spans="1:17">
      <c r="A13" s="56">
        <v>7</v>
      </c>
      <c r="B13" s="62" t="s">
        <v>97</v>
      </c>
      <c r="C13" s="58" t="s">
        <v>98</v>
      </c>
      <c r="D13" s="64" t="s">
        <v>99</v>
      </c>
      <c r="E13" s="60" t="s">
        <v>205</v>
      </c>
      <c r="F13" s="59" t="s">
        <v>100</v>
      </c>
      <c r="G13" s="61">
        <v>78.45</v>
      </c>
      <c r="H13" s="61">
        <f t="shared" si="0"/>
        <v>78.45</v>
      </c>
      <c r="I13" s="61">
        <v>50</v>
      </c>
      <c r="J13" s="61"/>
      <c r="K13" s="61"/>
      <c r="L13" s="61">
        <v>28.45</v>
      </c>
      <c r="M13" s="61"/>
      <c r="N13" s="58" t="s">
        <v>72</v>
      </c>
      <c r="O13" s="58" t="s">
        <v>73</v>
      </c>
      <c r="P13" s="56" t="s">
        <v>74</v>
      </c>
      <c r="Q13" s="56"/>
    </row>
    <row r="14" customFormat="1" ht="49" customHeight="1" spans="1:17">
      <c r="A14" s="56">
        <v>8</v>
      </c>
      <c r="B14" s="62" t="s">
        <v>101</v>
      </c>
      <c r="C14" s="58" t="s">
        <v>102</v>
      </c>
      <c r="D14" s="59" t="s">
        <v>103</v>
      </c>
      <c r="E14" s="65" t="s">
        <v>210</v>
      </c>
      <c r="F14" s="59" t="s">
        <v>105</v>
      </c>
      <c r="G14" s="61">
        <v>12.3</v>
      </c>
      <c r="H14" s="61">
        <f t="shared" si="0"/>
        <v>12.3</v>
      </c>
      <c r="I14" s="61"/>
      <c r="J14" s="61"/>
      <c r="K14" s="61"/>
      <c r="L14" s="61">
        <v>12.3</v>
      </c>
      <c r="M14" s="61"/>
      <c r="N14" s="58" t="s">
        <v>106</v>
      </c>
      <c r="O14" s="58" t="s">
        <v>107</v>
      </c>
      <c r="P14" s="56" t="s">
        <v>74</v>
      </c>
      <c r="Q14" s="56"/>
    </row>
    <row r="15" customFormat="1" ht="59" customHeight="1" spans="1:17">
      <c r="A15" s="56">
        <v>9</v>
      </c>
      <c r="B15" s="62" t="s">
        <v>108</v>
      </c>
      <c r="C15" s="58"/>
      <c r="D15" s="59" t="s">
        <v>109</v>
      </c>
      <c r="E15" s="60" t="s">
        <v>125</v>
      </c>
      <c r="F15" s="59" t="s">
        <v>111</v>
      </c>
      <c r="G15" s="66">
        <v>2.8275</v>
      </c>
      <c r="H15" s="66">
        <f t="shared" si="0"/>
        <v>2.8275</v>
      </c>
      <c r="I15" s="66"/>
      <c r="J15" s="66"/>
      <c r="K15" s="66"/>
      <c r="L15" s="66">
        <v>2.8275</v>
      </c>
      <c r="M15" s="61"/>
      <c r="N15" s="58" t="s">
        <v>106</v>
      </c>
      <c r="O15" s="57" t="s">
        <v>112</v>
      </c>
      <c r="P15" s="56" t="s">
        <v>74</v>
      </c>
      <c r="Q15" s="56"/>
    </row>
    <row r="16" customFormat="1" ht="36" customHeight="1" spans="1:17">
      <c r="A16" s="56">
        <v>10</v>
      </c>
      <c r="B16" s="62" t="s">
        <v>113</v>
      </c>
      <c r="C16" s="58"/>
      <c r="D16" s="67" t="s">
        <v>114</v>
      </c>
      <c r="E16" s="60" t="s">
        <v>125</v>
      </c>
      <c r="F16" s="59" t="s">
        <v>211</v>
      </c>
      <c r="G16" s="61">
        <v>11</v>
      </c>
      <c r="H16" s="61">
        <f t="shared" si="0"/>
        <v>11</v>
      </c>
      <c r="I16" s="61"/>
      <c r="J16" s="61"/>
      <c r="K16" s="61"/>
      <c r="L16" s="61">
        <v>11</v>
      </c>
      <c r="M16" s="61"/>
      <c r="N16" s="58" t="s">
        <v>116</v>
      </c>
      <c r="O16" s="58" t="s">
        <v>117</v>
      </c>
      <c r="P16" s="56" t="s">
        <v>74</v>
      </c>
      <c r="Q16" s="56"/>
    </row>
    <row r="17" customFormat="1" ht="40" customHeight="1" spans="1:17">
      <c r="A17" s="68">
        <v>11</v>
      </c>
      <c r="B17" s="69" t="s">
        <v>118</v>
      </c>
      <c r="C17" s="70" t="s">
        <v>102</v>
      </c>
      <c r="D17" s="71" t="s">
        <v>212</v>
      </c>
      <c r="E17" s="72" t="s">
        <v>125</v>
      </c>
      <c r="F17" s="73" t="s">
        <v>120</v>
      </c>
      <c r="G17" s="74">
        <v>162.8725</v>
      </c>
      <c r="H17" s="74">
        <f>SUM(I17:L18)</f>
        <v>162.8725</v>
      </c>
      <c r="I17" s="74"/>
      <c r="J17" s="74"/>
      <c r="K17" s="74"/>
      <c r="L17" s="74">
        <v>162.8725</v>
      </c>
      <c r="M17" s="101"/>
      <c r="N17" s="70" t="s">
        <v>121</v>
      </c>
      <c r="O17" s="70" t="s">
        <v>122</v>
      </c>
      <c r="P17" s="68" t="s">
        <v>74</v>
      </c>
      <c r="Q17" s="68"/>
    </row>
    <row r="18" customFormat="1" customHeight="1" spans="1:17">
      <c r="A18" s="75"/>
      <c r="B18" s="76"/>
      <c r="C18" s="77"/>
      <c r="D18" s="78"/>
      <c r="E18" s="79"/>
      <c r="F18" s="78"/>
      <c r="G18" s="80"/>
      <c r="H18" s="80"/>
      <c r="I18" s="80"/>
      <c r="J18" s="80"/>
      <c r="K18" s="80"/>
      <c r="L18" s="80"/>
      <c r="M18" s="102"/>
      <c r="N18" s="77"/>
      <c r="O18" s="77"/>
      <c r="P18" s="75"/>
      <c r="Q18" s="75"/>
    </row>
    <row r="19" customFormat="1" ht="58" customHeight="1" spans="1:17">
      <c r="A19" s="57">
        <v>12</v>
      </c>
      <c r="B19" s="58" t="s">
        <v>123</v>
      </c>
      <c r="C19" s="58" t="s">
        <v>102</v>
      </c>
      <c r="D19" s="81" t="s">
        <v>213</v>
      </c>
      <c r="E19" s="82" t="s">
        <v>125</v>
      </c>
      <c r="F19" s="83" t="s">
        <v>126</v>
      </c>
      <c r="G19" s="84">
        <v>4</v>
      </c>
      <c r="H19" s="61">
        <f t="shared" ref="H19:H29" si="1">SUM(I19:L19)</f>
        <v>4</v>
      </c>
      <c r="I19" s="84"/>
      <c r="J19" s="84"/>
      <c r="K19" s="84"/>
      <c r="L19" s="84">
        <v>4</v>
      </c>
      <c r="M19" s="84"/>
      <c r="N19" s="57" t="s">
        <v>127</v>
      </c>
      <c r="O19" s="57" t="s">
        <v>128</v>
      </c>
      <c r="P19" s="57" t="s">
        <v>74</v>
      </c>
      <c r="Q19" s="57"/>
    </row>
    <row r="20" customFormat="1" ht="28" customHeight="1" spans="1:17">
      <c r="A20" s="85" t="s">
        <v>129</v>
      </c>
      <c r="B20" s="86"/>
      <c r="C20" s="86"/>
      <c r="D20" s="87"/>
      <c r="E20" s="88"/>
      <c r="F20" s="89"/>
      <c r="G20" s="90">
        <f>G7+G9+G8+G10+G11+G12+G13+G14+G15+G16+G17+G18+G19</f>
        <v>1994.45</v>
      </c>
      <c r="H20" s="91">
        <f t="shared" ref="H20:L20" si="2">SUM(H7:H19)</f>
        <v>1994.45</v>
      </c>
      <c r="I20" s="91">
        <f t="shared" si="2"/>
        <v>727</v>
      </c>
      <c r="J20" s="91">
        <f t="shared" si="2"/>
        <v>273</v>
      </c>
      <c r="K20" s="91">
        <f t="shared" si="2"/>
        <v>188</v>
      </c>
      <c r="L20" s="91">
        <f t="shared" si="2"/>
        <v>806.45</v>
      </c>
      <c r="M20" s="103"/>
      <c r="N20" s="104"/>
      <c r="O20" s="104"/>
      <c r="P20" s="104"/>
      <c r="Q20" s="104"/>
    </row>
    <row r="21" customFormat="1" ht="63" customHeight="1" spans="1:17">
      <c r="A21" s="56">
        <v>13</v>
      </c>
      <c r="B21" s="57" t="s">
        <v>130</v>
      </c>
      <c r="C21" s="62" t="s">
        <v>214</v>
      </c>
      <c r="D21" s="81" t="s">
        <v>215</v>
      </c>
      <c r="E21" s="60" t="s">
        <v>205</v>
      </c>
      <c r="F21" s="92" t="s">
        <v>133</v>
      </c>
      <c r="G21" s="84">
        <v>153</v>
      </c>
      <c r="H21" s="61">
        <f t="shared" si="1"/>
        <v>153</v>
      </c>
      <c r="I21" s="84">
        <v>150</v>
      </c>
      <c r="J21" s="84"/>
      <c r="K21" s="84"/>
      <c r="L21" s="84">
        <v>3</v>
      </c>
      <c r="M21" s="84"/>
      <c r="N21" s="58" t="s">
        <v>72</v>
      </c>
      <c r="O21" s="58" t="s">
        <v>73</v>
      </c>
      <c r="P21" s="56" t="s">
        <v>134</v>
      </c>
      <c r="Q21" s="56"/>
    </row>
    <row r="22" customFormat="1" ht="51" customHeight="1" spans="1:17">
      <c r="A22" s="56">
        <v>14</v>
      </c>
      <c r="B22" s="57" t="s">
        <v>135</v>
      </c>
      <c r="C22" s="62" t="s">
        <v>216</v>
      </c>
      <c r="D22" s="81" t="s">
        <v>137</v>
      </c>
      <c r="E22" s="60" t="s">
        <v>205</v>
      </c>
      <c r="F22" s="93" t="s">
        <v>217</v>
      </c>
      <c r="G22" s="94">
        <v>145</v>
      </c>
      <c r="H22" s="61">
        <f t="shared" si="1"/>
        <v>145</v>
      </c>
      <c r="I22" s="94"/>
      <c r="J22" s="94"/>
      <c r="K22" s="94"/>
      <c r="L22" s="94">
        <v>145</v>
      </c>
      <c r="M22" s="94"/>
      <c r="N22" s="58" t="s">
        <v>72</v>
      </c>
      <c r="O22" s="58" t="s">
        <v>73</v>
      </c>
      <c r="P22" s="56" t="s">
        <v>134</v>
      </c>
      <c r="Q22" s="56"/>
    </row>
    <row r="23" customFormat="1" ht="42" customHeight="1" spans="1:17">
      <c r="A23" s="56">
        <v>15</v>
      </c>
      <c r="B23" s="57" t="s">
        <v>139</v>
      </c>
      <c r="C23" s="62" t="s">
        <v>218</v>
      </c>
      <c r="D23" s="81" t="s">
        <v>219</v>
      </c>
      <c r="E23" s="60" t="s">
        <v>205</v>
      </c>
      <c r="F23" s="93" t="s">
        <v>220</v>
      </c>
      <c r="G23" s="84">
        <v>60</v>
      </c>
      <c r="H23" s="61">
        <f t="shared" si="1"/>
        <v>60</v>
      </c>
      <c r="I23" s="84">
        <v>20</v>
      </c>
      <c r="J23" s="84">
        <v>20</v>
      </c>
      <c r="K23" s="84"/>
      <c r="L23" s="84">
        <v>20</v>
      </c>
      <c r="M23" s="84"/>
      <c r="N23" s="58" t="s">
        <v>72</v>
      </c>
      <c r="O23" s="58" t="s">
        <v>73</v>
      </c>
      <c r="P23" s="56" t="s">
        <v>134</v>
      </c>
      <c r="Q23" s="56"/>
    </row>
    <row r="24" customFormat="1" ht="82" customHeight="1" spans="1:17">
      <c r="A24" s="56">
        <v>16</v>
      </c>
      <c r="B24" s="58" t="s">
        <v>143</v>
      </c>
      <c r="C24" s="58" t="s">
        <v>221</v>
      </c>
      <c r="D24" s="95" t="s">
        <v>145</v>
      </c>
      <c r="E24" s="82" t="s">
        <v>205</v>
      </c>
      <c r="F24" s="95" t="s">
        <v>222</v>
      </c>
      <c r="G24" s="61">
        <v>275</v>
      </c>
      <c r="H24" s="61">
        <f t="shared" si="1"/>
        <v>275</v>
      </c>
      <c r="I24" s="61"/>
      <c r="J24" s="61"/>
      <c r="K24" s="61"/>
      <c r="L24" s="61">
        <v>275</v>
      </c>
      <c r="M24" s="61"/>
      <c r="N24" s="58" t="s">
        <v>147</v>
      </c>
      <c r="O24" s="105" t="s">
        <v>73</v>
      </c>
      <c r="P24" s="57" t="s">
        <v>134</v>
      </c>
      <c r="Q24" s="57"/>
    </row>
    <row r="25" customFormat="1" ht="53" customHeight="1" spans="1:17">
      <c r="A25" s="56">
        <v>17</v>
      </c>
      <c r="B25" s="58" t="s">
        <v>148</v>
      </c>
      <c r="C25" s="58" t="s">
        <v>216</v>
      </c>
      <c r="D25" s="81" t="s">
        <v>149</v>
      </c>
      <c r="E25" s="82" t="s">
        <v>205</v>
      </c>
      <c r="F25" s="95" t="s">
        <v>150</v>
      </c>
      <c r="G25" s="61">
        <v>135</v>
      </c>
      <c r="H25" s="61">
        <f t="shared" si="1"/>
        <v>135</v>
      </c>
      <c r="I25" s="61"/>
      <c r="J25" s="61"/>
      <c r="K25" s="61"/>
      <c r="L25" s="61">
        <v>135</v>
      </c>
      <c r="M25" s="61"/>
      <c r="N25" s="58" t="s">
        <v>147</v>
      </c>
      <c r="O25" s="105" t="s">
        <v>73</v>
      </c>
      <c r="P25" s="57" t="s">
        <v>134</v>
      </c>
      <c r="Q25" s="57"/>
    </row>
    <row r="26" customFormat="1" ht="62" customHeight="1" spans="1:17">
      <c r="A26" s="56">
        <v>18</v>
      </c>
      <c r="B26" s="58" t="s">
        <v>151</v>
      </c>
      <c r="C26" s="58" t="s">
        <v>152</v>
      </c>
      <c r="D26" s="81" t="s">
        <v>223</v>
      </c>
      <c r="E26" s="82" t="s">
        <v>205</v>
      </c>
      <c r="F26" s="95" t="s">
        <v>224</v>
      </c>
      <c r="G26" s="61">
        <v>97.82</v>
      </c>
      <c r="H26" s="61">
        <f t="shared" si="1"/>
        <v>97.82</v>
      </c>
      <c r="I26" s="61"/>
      <c r="J26" s="61"/>
      <c r="K26" s="61"/>
      <c r="L26" s="61">
        <v>97.82</v>
      </c>
      <c r="M26" s="61"/>
      <c r="N26" s="58" t="s">
        <v>147</v>
      </c>
      <c r="O26" s="105" t="s">
        <v>73</v>
      </c>
      <c r="P26" s="57" t="s">
        <v>134</v>
      </c>
      <c r="Q26" s="57"/>
    </row>
    <row r="27" customFormat="1" ht="59" customHeight="1" spans="1:17">
      <c r="A27" s="56">
        <v>19</v>
      </c>
      <c r="B27" s="58" t="s">
        <v>155</v>
      </c>
      <c r="C27" s="58" t="s">
        <v>156</v>
      </c>
      <c r="D27" s="81" t="s">
        <v>225</v>
      </c>
      <c r="E27" s="82" t="s">
        <v>205</v>
      </c>
      <c r="F27" s="95" t="s">
        <v>226</v>
      </c>
      <c r="G27" s="61">
        <v>96.82</v>
      </c>
      <c r="H27" s="61">
        <f t="shared" si="1"/>
        <v>96.82</v>
      </c>
      <c r="I27" s="61"/>
      <c r="J27" s="61"/>
      <c r="K27" s="61"/>
      <c r="L27" s="61">
        <v>96.82</v>
      </c>
      <c r="M27" s="61"/>
      <c r="N27" s="58" t="s">
        <v>147</v>
      </c>
      <c r="O27" s="105" t="s">
        <v>73</v>
      </c>
      <c r="P27" s="57" t="s">
        <v>134</v>
      </c>
      <c r="Q27" s="57"/>
    </row>
    <row r="28" customFormat="1" ht="97" customHeight="1" spans="1:17">
      <c r="A28" s="56">
        <v>20</v>
      </c>
      <c r="B28" s="58" t="s">
        <v>159</v>
      </c>
      <c r="C28" s="58" t="s">
        <v>227</v>
      </c>
      <c r="D28" s="81" t="s">
        <v>161</v>
      </c>
      <c r="E28" s="82" t="s">
        <v>205</v>
      </c>
      <c r="F28" s="95" t="s">
        <v>228</v>
      </c>
      <c r="G28" s="61">
        <v>382</v>
      </c>
      <c r="H28" s="61">
        <f t="shared" si="1"/>
        <v>382</v>
      </c>
      <c r="I28" s="61"/>
      <c r="J28" s="61"/>
      <c r="K28" s="61"/>
      <c r="L28" s="61">
        <v>382</v>
      </c>
      <c r="M28" s="61"/>
      <c r="N28" s="58" t="s">
        <v>147</v>
      </c>
      <c r="O28" s="105" t="s">
        <v>73</v>
      </c>
      <c r="P28" s="57" t="s">
        <v>134</v>
      </c>
      <c r="Q28" s="57"/>
    </row>
    <row r="29" customFormat="1" ht="50" customHeight="1" spans="1:17">
      <c r="A29" s="56">
        <v>21</v>
      </c>
      <c r="B29" s="58" t="s">
        <v>163</v>
      </c>
      <c r="C29" s="58" t="s">
        <v>229</v>
      </c>
      <c r="D29" s="81" t="s">
        <v>165</v>
      </c>
      <c r="E29" s="82" t="s">
        <v>205</v>
      </c>
      <c r="F29" s="95" t="s">
        <v>166</v>
      </c>
      <c r="G29" s="61">
        <v>96.82</v>
      </c>
      <c r="H29" s="61">
        <f t="shared" si="1"/>
        <v>96.82</v>
      </c>
      <c r="I29" s="61"/>
      <c r="J29" s="61"/>
      <c r="K29" s="61"/>
      <c r="L29" s="61">
        <v>96.82</v>
      </c>
      <c r="M29" s="61"/>
      <c r="N29" s="58" t="s">
        <v>147</v>
      </c>
      <c r="O29" s="105" t="s">
        <v>73</v>
      </c>
      <c r="P29" s="57" t="s">
        <v>134</v>
      </c>
      <c r="Q29" s="57"/>
    </row>
    <row r="30" customFormat="1" ht="52" customHeight="1" spans="1:17">
      <c r="A30" s="56">
        <v>22</v>
      </c>
      <c r="B30" s="58" t="s">
        <v>167</v>
      </c>
      <c r="C30" s="58" t="s">
        <v>204</v>
      </c>
      <c r="D30" s="81" t="s">
        <v>230</v>
      </c>
      <c r="E30" s="82" t="s">
        <v>209</v>
      </c>
      <c r="F30" s="64" t="s">
        <v>169</v>
      </c>
      <c r="G30" s="61">
        <v>42.09</v>
      </c>
      <c r="H30" s="61">
        <v>42.09</v>
      </c>
      <c r="I30" s="61"/>
      <c r="J30" s="61"/>
      <c r="K30" s="61"/>
      <c r="L30" s="61">
        <v>42.09</v>
      </c>
      <c r="M30" s="61"/>
      <c r="N30" s="58" t="s">
        <v>147</v>
      </c>
      <c r="O30" s="105" t="s">
        <v>73</v>
      </c>
      <c r="P30" s="57" t="s">
        <v>134</v>
      </c>
      <c r="Q30" s="57"/>
    </row>
    <row r="31" customFormat="1" ht="24" customHeight="1" spans="1:17">
      <c r="A31" s="96" t="s">
        <v>170</v>
      </c>
      <c r="B31" s="86"/>
      <c r="C31" s="86"/>
      <c r="D31" s="87"/>
      <c r="E31" s="86"/>
      <c r="F31" s="97"/>
      <c r="G31" s="98">
        <f t="shared" ref="G31:L31" si="3">SUM(G21:G30)</f>
        <v>1483.55</v>
      </c>
      <c r="H31" s="99">
        <f t="shared" si="3"/>
        <v>1483.55</v>
      </c>
      <c r="I31" s="99">
        <f t="shared" si="3"/>
        <v>170</v>
      </c>
      <c r="J31" s="99">
        <f t="shared" si="3"/>
        <v>20</v>
      </c>
      <c r="K31" s="99">
        <f t="shared" si="3"/>
        <v>0</v>
      </c>
      <c r="L31" s="99">
        <f t="shared" si="3"/>
        <v>1293.55</v>
      </c>
      <c r="M31" s="84"/>
      <c r="N31" s="57"/>
      <c r="O31" s="57"/>
      <c r="P31" s="57"/>
      <c r="Q31" s="57"/>
    </row>
    <row r="32" customFormat="1" ht="20" customHeight="1" spans="1:17">
      <c r="A32" s="85" t="s">
        <v>171</v>
      </c>
      <c r="B32" s="86"/>
      <c r="C32" s="86"/>
      <c r="D32" s="87"/>
      <c r="E32" s="88"/>
      <c r="F32" s="89"/>
      <c r="G32" s="100">
        <f t="shared" ref="G32:L32" si="4">G31+G20</f>
        <v>3478</v>
      </c>
      <c r="H32" s="99">
        <f t="shared" si="4"/>
        <v>3478</v>
      </c>
      <c r="I32" s="99">
        <f t="shared" si="4"/>
        <v>897</v>
      </c>
      <c r="J32" s="99">
        <f t="shared" si="4"/>
        <v>293</v>
      </c>
      <c r="K32" s="99">
        <f t="shared" si="4"/>
        <v>188</v>
      </c>
      <c r="L32" s="99">
        <f t="shared" si="4"/>
        <v>2100</v>
      </c>
      <c r="M32" s="103"/>
      <c r="N32" s="104"/>
      <c r="O32" s="104"/>
      <c r="P32" s="104"/>
      <c r="Q32" s="104"/>
    </row>
    <row r="33" customFormat="1" ht="40.5" customHeight="1" spans="2:13">
      <c r="B33" s="7"/>
      <c r="C33" s="7"/>
      <c r="D33" s="8"/>
      <c r="F33" s="9"/>
      <c r="G33" s="10"/>
      <c r="H33" s="10"/>
      <c r="I33" s="10"/>
      <c r="J33" s="10"/>
      <c r="K33" s="10"/>
      <c r="L33" s="10"/>
      <c r="M33" s="10"/>
    </row>
    <row r="34" customFormat="1" ht="40.5" customHeight="1" spans="2:13">
      <c r="B34" s="7"/>
      <c r="C34" s="7"/>
      <c r="D34" s="8"/>
      <c r="F34" s="9"/>
      <c r="G34" s="10"/>
      <c r="H34" s="10"/>
      <c r="I34" s="10"/>
      <c r="J34" s="10"/>
      <c r="K34" s="10"/>
      <c r="L34" s="10"/>
      <c r="M34" s="10"/>
    </row>
    <row r="35" customFormat="1" ht="40.5" customHeight="1" spans="2:13">
      <c r="B35" s="7"/>
      <c r="C35" s="7"/>
      <c r="D35" s="8"/>
      <c r="F35" s="9"/>
      <c r="G35" s="10"/>
      <c r="H35" s="10"/>
      <c r="I35" s="10"/>
      <c r="J35" s="10"/>
      <c r="K35" s="10"/>
      <c r="L35" s="10"/>
      <c r="M35" s="10"/>
    </row>
    <row r="36" customFormat="1" ht="40.5" customHeight="1" spans="2:13">
      <c r="B36" s="7"/>
      <c r="C36" s="7"/>
      <c r="D36" s="8"/>
      <c r="F36" s="9"/>
      <c r="G36" s="10"/>
      <c r="H36" s="10"/>
      <c r="I36" s="10"/>
      <c r="J36" s="10"/>
      <c r="K36" s="10"/>
      <c r="L36" s="10"/>
      <c r="M36" s="10"/>
    </row>
    <row r="37" customFormat="1" ht="40.5" customHeight="1" spans="2:13">
      <c r="B37" s="7"/>
      <c r="C37" s="7"/>
      <c r="D37" s="8"/>
      <c r="F37" s="9"/>
      <c r="G37" s="10"/>
      <c r="H37" s="10"/>
      <c r="I37" s="10"/>
      <c r="J37" s="10"/>
      <c r="K37" s="10"/>
      <c r="L37" s="10"/>
      <c r="M37" s="10"/>
    </row>
    <row r="38" customFormat="1" ht="40.5" customHeight="1" spans="2:13">
      <c r="B38" s="7"/>
      <c r="C38" s="7"/>
      <c r="D38" s="8"/>
      <c r="F38" s="9"/>
      <c r="G38" s="10"/>
      <c r="H38" s="10"/>
      <c r="I38" s="10"/>
      <c r="J38" s="10"/>
      <c r="K38" s="10"/>
      <c r="L38" s="10"/>
      <c r="M38" s="10"/>
    </row>
  </sheetData>
  <mergeCells count="39">
    <mergeCell ref="A1:B1"/>
    <mergeCell ref="A2:Q2"/>
    <mergeCell ref="A3:D3"/>
    <mergeCell ref="L3:Q3"/>
    <mergeCell ref="G4:M4"/>
    <mergeCell ref="H5:L5"/>
    <mergeCell ref="A20:F20"/>
    <mergeCell ref="A31:F31"/>
    <mergeCell ref="A32:F32"/>
    <mergeCell ref="A4:A6"/>
    <mergeCell ref="A17:A18"/>
    <mergeCell ref="B4:B6"/>
    <mergeCell ref="B17:B18"/>
    <mergeCell ref="C4:C6"/>
    <mergeCell ref="C14:C16"/>
    <mergeCell ref="C17:C18"/>
    <mergeCell ref="D4:D6"/>
    <mergeCell ref="D17:D18"/>
    <mergeCell ref="E4:E6"/>
    <mergeCell ref="E17:E18"/>
    <mergeCell ref="F4:F6"/>
    <mergeCell ref="F17:F18"/>
    <mergeCell ref="G5:G6"/>
    <mergeCell ref="G17:G18"/>
    <mergeCell ref="H17:H18"/>
    <mergeCell ref="I17:I18"/>
    <mergeCell ref="J17:J18"/>
    <mergeCell ref="K17:K18"/>
    <mergeCell ref="L17:L18"/>
    <mergeCell ref="M5:M6"/>
    <mergeCell ref="M17:M18"/>
    <mergeCell ref="N4:N6"/>
    <mergeCell ref="N17:N18"/>
    <mergeCell ref="O4:O6"/>
    <mergeCell ref="O17:O18"/>
    <mergeCell ref="P4:P6"/>
    <mergeCell ref="P17:P18"/>
    <mergeCell ref="Q4:Q6"/>
    <mergeCell ref="Q17:Q18"/>
  </mergeCell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37"/>
  <sheetViews>
    <sheetView topLeftCell="A28" workbookViewId="0">
      <selection activeCell="T21" sqref="T21"/>
    </sheetView>
  </sheetViews>
  <sheetFormatPr defaultColWidth="9" defaultRowHeight="14"/>
  <cols>
    <col min="1" max="1" width="5.16363636363636" customWidth="1"/>
    <col min="2" max="2" width="6.01818181818182" style="7" customWidth="1"/>
    <col min="3" max="3" width="7.15454545454545" style="7" customWidth="1"/>
    <col min="4" max="4" width="21.3" style="8" customWidth="1"/>
    <col min="5" max="5" width="6.02727272727273" customWidth="1"/>
    <col min="6" max="6" width="17.1454545454545" style="9" customWidth="1"/>
    <col min="7" max="7" width="8.52727272727273" style="10" customWidth="1"/>
    <col min="8" max="8" width="7.73636363636364" style="10" customWidth="1"/>
    <col min="9" max="9" width="6.92727272727273" style="10" customWidth="1"/>
    <col min="10" max="10" width="7.26363636363636" style="10" customWidth="1"/>
    <col min="11" max="11" width="7.38181818181818" style="10" customWidth="1"/>
    <col min="12" max="12" width="7.27272727272727" style="10" customWidth="1"/>
    <col min="13" max="13" width="5.9" style="10" customWidth="1"/>
    <col min="14" max="14" width="5.94545454545455" customWidth="1"/>
    <col min="15" max="15" width="9.42727272727273" customWidth="1"/>
    <col min="16" max="16" width="5.77272727272727" customWidth="1"/>
    <col min="17" max="17" width="4.99090909090909" customWidth="1"/>
    <col min="18" max="18" width="9.54545454545454"/>
    <col min="20" max="20" width="10.3727272727273"/>
  </cols>
  <sheetData>
    <row r="1" customFormat="1" ht="24" customHeight="1" spans="1:13">
      <c r="A1" s="11" t="s">
        <v>48</v>
      </c>
      <c r="B1" s="11"/>
      <c r="C1" s="7"/>
      <c r="D1" s="8"/>
      <c r="F1" s="9"/>
      <c r="G1" s="10"/>
      <c r="H1" s="10"/>
      <c r="I1" s="10"/>
      <c r="J1" s="10"/>
      <c r="K1" s="10"/>
      <c r="L1" s="10"/>
      <c r="M1" s="10"/>
    </row>
    <row r="2" customFormat="1" ht="49" customHeight="1" spans="1:17">
      <c r="A2" s="12" t="s">
        <v>49</v>
      </c>
      <c r="B2" s="13"/>
      <c r="C2" s="13"/>
      <c r="D2" s="14"/>
      <c r="E2" s="12"/>
      <c r="F2" s="15"/>
      <c r="G2" s="16"/>
      <c r="H2" s="16"/>
      <c r="I2" s="16"/>
      <c r="J2" s="16"/>
      <c r="K2" s="16"/>
      <c r="L2" s="16"/>
      <c r="M2" s="16"/>
      <c r="N2" s="12"/>
      <c r="O2" s="12"/>
      <c r="P2" s="12"/>
      <c r="Q2" s="12"/>
    </row>
    <row r="3" customFormat="1" ht="25" customHeight="1" spans="1:17">
      <c r="A3" s="17" t="s">
        <v>2</v>
      </c>
      <c r="B3" s="18" t="s">
        <v>50</v>
      </c>
      <c r="C3" s="18" t="s">
        <v>51</v>
      </c>
      <c r="D3" s="18" t="s">
        <v>52</v>
      </c>
      <c r="E3" s="17" t="s">
        <v>53</v>
      </c>
      <c r="F3" s="17" t="s">
        <v>54</v>
      </c>
      <c r="G3" s="17" t="s">
        <v>55</v>
      </c>
      <c r="H3" s="17"/>
      <c r="I3" s="17"/>
      <c r="J3" s="17"/>
      <c r="K3" s="17"/>
      <c r="L3" s="17"/>
      <c r="M3" s="17"/>
      <c r="N3" s="17" t="s">
        <v>56</v>
      </c>
      <c r="O3" s="17" t="s">
        <v>57</v>
      </c>
      <c r="P3" s="17" t="s">
        <v>58</v>
      </c>
      <c r="Q3" s="17" t="s">
        <v>6</v>
      </c>
    </row>
    <row r="4" customFormat="1" ht="19" customHeight="1" spans="1:17">
      <c r="A4" s="17"/>
      <c r="B4" s="18"/>
      <c r="C4" s="18"/>
      <c r="D4" s="18"/>
      <c r="E4" s="17"/>
      <c r="F4" s="17"/>
      <c r="G4" s="17" t="s">
        <v>59</v>
      </c>
      <c r="H4" s="17" t="s">
        <v>60</v>
      </c>
      <c r="I4" s="17"/>
      <c r="J4" s="17"/>
      <c r="K4" s="17"/>
      <c r="L4" s="17"/>
      <c r="M4" s="17" t="s">
        <v>61</v>
      </c>
      <c r="N4" s="17"/>
      <c r="O4" s="17"/>
      <c r="P4" s="17"/>
      <c r="Q4" s="17"/>
    </row>
    <row r="5" customFormat="1" ht="36" customHeight="1" spans="1:17">
      <c r="A5" s="17"/>
      <c r="B5" s="18"/>
      <c r="C5" s="18"/>
      <c r="D5" s="18"/>
      <c r="E5" s="17"/>
      <c r="F5" s="17"/>
      <c r="G5" s="17"/>
      <c r="H5" s="17" t="s">
        <v>62</v>
      </c>
      <c r="I5" s="17" t="s">
        <v>63</v>
      </c>
      <c r="J5" s="17" t="s">
        <v>64</v>
      </c>
      <c r="K5" s="17" t="s">
        <v>65</v>
      </c>
      <c r="L5" s="17" t="s">
        <v>66</v>
      </c>
      <c r="M5" s="17"/>
      <c r="N5" s="17"/>
      <c r="O5" s="17"/>
      <c r="P5" s="17"/>
      <c r="Q5" s="17"/>
    </row>
    <row r="6" customFormat="1" ht="106" customHeight="1" spans="1:17">
      <c r="A6" s="1">
        <v>1</v>
      </c>
      <c r="B6" s="2" t="s">
        <v>67</v>
      </c>
      <c r="C6" s="3" t="s">
        <v>231</v>
      </c>
      <c r="D6" s="4" t="s">
        <v>69</v>
      </c>
      <c r="E6" s="1" t="s">
        <v>232</v>
      </c>
      <c r="F6" s="4" t="s">
        <v>71</v>
      </c>
      <c r="G6" s="19">
        <v>666.62</v>
      </c>
      <c r="H6" s="19">
        <f t="shared" ref="H6:H15" si="0">SUM(I6:L6)</f>
        <v>666.62</v>
      </c>
      <c r="I6" s="19">
        <v>227</v>
      </c>
      <c r="J6" s="19">
        <v>273</v>
      </c>
      <c r="K6" s="19"/>
      <c r="L6" s="19">
        <v>166.62</v>
      </c>
      <c r="M6" s="19"/>
      <c r="N6" s="3" t="s">
        <v>72</v>
      </c>
      <c r="O6" s="3" t="s">
        <v>73</v>
      </c>
      <c r="P6" s="1" t="s">
        <v>74</v>
      </c>
      <c r="Q6" s="1"/>
    </row>
    <row r="7" customFormat="1" ht="140" customHeight="1" spans="1:19">
      <c r="A7" s="1">
        <v>2</v>
      </c>
      <c r="B7" s="2" t="s">
        <v>75</v>
      </c>
      <c r="C7" s="3" t="s">
        <v>233</v>
      </c>
      <c r="D7" s="4" t="s">
        <v>77</v>
      </c>
      <c r="E7" s="1" t="s">
        <v>232</v>
      </c>
      <c r="F7" s="4" t="s">
        <v>79</v>
      </c>
      <c r="G7" s="6">
        <v>188.0545</v>
      </c>
      <c r="H7" s="6">
        <f t="shared" si="0"/>
        <v>188.0545</v>
      </c>
      <c r="I7" s="6">
        <v>150</v>
      </c>
      <c r="J7" s="6"/>
      <c r="K7" s="6"/>
      <c r="L7" s="19">
        <v>38.0545</v>
      </c>
      <c r="M7" s="6"/>
      <c r="N7" s="3" t="s">
        <v>72</v>
      </c>
      <c r="O7" s="3" t="s">
        <v>73</v>
      </c>
      <c r="P7" s="1" t="s">
        <v>74</v>
      </c>
      <c r="Q7" s="1"/>
      <c r="R7">
        <v>188.05</v>
      </c>
      <c r="S7">
        <v>188</v>
      </c>
    </row>
    <row r="8" customFormat="1" ht="87" customHeight="1" spans="1:20">
      <c r="A8" s="1">
        <v>3</v>
      </c>
      <c r="B8" s="2" t="s">
        <v>80</v>
      </c>
      <c r="C8" s="3" t="s">
        <v>234</v>
      </c>
      <c r="D8" s="4" t="s">
        <v>235</v>
      </c>
      <c r="E8" s="1" t="s">
        <v>232</v>
      </c>
      <c r="F8" s="4" t="s">
        <v>84</v>
      </c>
      <c r="G8" s="6">
        <v>282.6327</v>
      </c>
      <c r="H8" s="6">
        <f t="shared" si="0"/>
        <v>282.6327</v>
      </c>
      <c r="I8" s="6">
        <v>150</v>
      </c>
      <c r="J8" s="6"/>
      <c r="K8" s="6">
        <v>88</v>
      </c>
      <c r="L8" s="19">
        <v>44.6327</v>
      </c>
      <c r="M8" s="6"/>
      <c r="N8" s="3" t="s">
        <v>72</v>
      </c>
      <c r="O8" s="3" t="s">
        <v>73</v>
      </c>
      <c r="P8" s="1" t="s">
        <v>74</v>
      </c>
      <c r="Q8" s="1"/>
      <c r="R8">
        <v>282.6327</v>
      </c>
      <c r="S8">
        <v>283</v>
      </c>
      <c r="T8">
        <f>G8-H8</f>
        <v>0</v>
      </c>
    </row>
    <row r="9" customFormat="1" ht="166" customHeight="1" spans="1:17">
      <c r="A9" s="1">
        <v>4</v>
      </c>
      <c r="B9" s="20" t="s">
        <v>85</v>
      </c>
      <c r="C9" s="3" t="s">
        <v>236</v>
      </c>
      <c r="D9" s="4" t="s">
        <v>237</v>
      </c>
      <c r="E9" s="1" t="s">
        <v>232</v>
      </c>
      <c r="F9" s="4" t="s">
        <v>88</v>
      </c>
      <c r="G9" s="6">
        <v>397.79</v>
      </c>
      <c r="H9" s="6">
        <f t="shared" si="0"/>
        <v>397.79</v>
      </c>
      <c r="I9" s="6">
        <v>150</v>
      </c>
      <c r="J9" s="6"/>
      <c r="K9" s="6">
        <v>100</v>
      </c>
      <c r="L9" s="6">
        <v>147.79</v>
      </c>
      <c r="M9" s="6"/>
      <c r="N9" s="3" t="s">
        <v>238</v>
      </c>
      <c r="O9" s="3" t="s">
        <v>73</v>
      </c>
      <c r="P9" s="1" t="s">
        <v>74</v>
      </c>
      <c r="Q9" s="1"/>
    </row>
    <row r="10" customFormat="1" ht="116" customHeight="1" spans="1:17">
      <c r="A10" s="1">
        <v>5</v>
      </c>
      <c r="B10" s="20" t="s">
        <v>239</v>
      </c>
      <c r="C10" s="3" t="s">
        <v>240</v>
      </c>
      <c r="D10" s="21" t="s">
        <v>241</v>
      </c>
      <c r="E10" s="1" t="s">
        <v>232</v>
      </c>
      <c r="F10" s="4" t="s">
        <v>93</v>
      </c>
      <c r="G10" s="6">
        <v>148.4</v>
      </c>
      <c r="H10" s="6">
        <f t="shared" si="0"/>
        <v>148.4</v>
      </c>
      <c r="I10" s="6"/>
      <c r="J10" s="6"/>
      <c r="K10" s="6"/>
      <c r="L10" s="6">
        <v>148.4</v>
      </c>
      <c r="M10" s="6"/>
      <c r="N10" s="3" t="s">
        <v>238</v>
      </c>
      <c r="O10" s="3" t="s">
        <v>73</v>
      </c>
      <c r="P10" s="1" t="s">
        <v>74</v>
      </c>
      <c r="Q10" s="1"/>
    </row>
    <row r="11" customFormat="1" ht="94" customHeight="1" spans="1:17">
      <c r="A11" s="1">
        <v>6</v>
      </c>
      <c r="B11" s="2" t="s">
        <v>94</v>
      </c>
      <c r="C11" s="3" t="s">
        <v>234</v>
      </c>
      <c r="D11" s="4" t="s">
        <v>95</v>
      </c>
      <c r="E11" s="1" t="s">
        <v>232</v>
      </c>
      <c r="F11" s="4" t="s">
        <v>96</v>
      </c>
      <c r="G11" s="6">
        <v>96</v>
      </c>
      <c r="H11" s="6">
        <f t="shared" si="0"/>
        <v>96</v>
      </c>
      <c r="I11" s="6"/>
      <c r="J11" s="6"/>
      <c r="K11" s="6"/>
      <c r="L11" s="6">
        <v>96</v>
      </c>
      <c r="M11" s="6"/>
      <c r="N11" s="3" t="s">
        <v>238</v>
      </c>
      <c r="O11" s="3" t="s">
        <v>73</v>
      </c>
      <c r="P11" s="1" t="s">
        <v>74</v>
      </c>
      <c r="Q11" s="1"/>
    </row>
    <row r="12" customFormat="1" ht="100" customHeight="1" spans="1:17">
      <c r="A12" s="1">
        <v>7</v>
      </c>
      <c r="B12" s="20" t="s">
        <v>97</v>
      </c>
      <c r="C12" s="3" t="s">
        <v>242</v>
      </c>
      <c r="D12" s="22" t="s">
        <v>99</v>
      </c>
      <c r="E12" s="1" t="s">
        <v>232</v>
      </c>
      <c r="F12" s="4" t="s">
        <v>100</v>
      </c>
      <c r="G12" s="6">
        <v>78.45</v>
      </c>
      <c r="H12" s="6">
        <f t="shared" si="0"/>
        <v>78.45</v>
      </c>
      <c r="I12" s="6">
        <v>50</v>
      </c>
      <c r="J12" s="6"/>
      <c r="K12" s="6"/>
      <c r="L12" s="6">
        <v>28.45</v>
      </c>
      <c r="M12" s="6"/>
      <c r="N12" s="3" t="s">
        <v>238</v>
      </c>
      <c r="O12" s="3" t="s">
        <v>73</v>
      </c>
      <c r="P12" s="1" t="s">
        <v>74</v>
      </c>
      <c r="Q12" s="1"/>
    </row>
    <row r="13" customFormat="1" ht="69" customHeight="1" spans="1:17">
      <c r="A13" s="1">
        <v>8</v>
      </c>
      <c r="B13" s="20" t="s">
        <v>101</v>
      </c>
      <c r="C13" s="3" t="s">
        <v>102</v>
      </c>
      <c r="D13" s="4" t="s">
        <v>103</v>
      </c>
      <c r="E13" s="1" t="s">
        <v>232</v>
      </c>
      <c r="F13" s="4" t="s">
        <v>105</v>
      </c>
      <c r="G13" s="6">
        <v>12.3</v>
      </c>
      <c r="H13" s="6">
        <f t="shared" si="0"/>
        <v>12.3</v>
      </c>
      <c r="I13" s="6"/>
      <c r="J13" s="6"/>
      <c r="K13" s="6"/>
      <c r="L13" s="6">
        <v>12.3</v>
      </c>
      <c r="M13" s="6"/>
      <c r="N13" s="3" t="s">
        <v>243</v>
      </c>
      <c r="O13" s="3" t="s">
        <v>244</v>
      </c>
      <c r="P13" s="1" t="s">
        <v>74</v>
      </c>
      <c r="Q13" s="1"/>
    </row>
    <row r="14" customFormat="1" ht="75" customHeight="1" spans="1:17">
      <c r="A14" s="1">
        <v>9</v>
      </c>
      <c r="B14" s="20" t="s">
        <v>108</v>
      </c>
      <c r="C14" s="3"/>
      <c r="D14" s="4" t="s">
        <v>109</v>
      </c>
      <c r="E14" s="1" t="s">
        <v>232</v>
      </c>
      <c r="F14" s="4" t="s">
        <v>111</v>
      </c>
      <c r="G14" s="6">
        <v>2.8275</v>
      </c>
      <c r="H14" s="6">
        <f t="shared" si="0"/>
        <v>2.8275</v>
      </c>
      <c r="I14" s="6"/>
      <c r="J14" s="6"/>
      <c r="K14" s="6"/>
      <c r="L14" s="6">
        <v>2.8275</v>
      </c>
      <c r="M14" s="6"/>
      <c r="N14" s="3" t="s">
        <v>243</v>
      </c>
      <c r="O14" s="2" t="s">
        <v>112</v>
      </c>
      <c r="P14" s="1" t="s">
        <v>74</v>
      </c>
      <c r="Q14" s="1"/>
    </row>
    <row r="15" customFormat="1" ht="44" customHeight="1" spans="1:17">
      <c r="A15" s="1">
        <v>10</v>
      </c>
      <c r="B15" s="20" t="s">
        <v>113</v>
      </c>
      <c r="C15" s="3"/>
      <c r="D15" s="4" t="s">
        <v>245</v>
      </c>
      <c r="E15" s="1" t="s">
        <v>232</v>
      </c>
      <c r="F15" s="4" t="s">
        <v>211</v>
      </c>
      <c r="G15" s="6">
        <v>11</v>
      </c>
      <c r="H15" s="6">
        <f t="shared" si="0"/>
        <v>11</v>
      </c>
      <c r="I15" s="6"/>
      <c r="J15" s="6"/>
      <c r="K15" s="6"/>
      <c r="L15" s="6">
        <v>11</v>
      </c>
      <c r="M15" s="6"/>
      <c r="N15" s="3" t="s">
        <v>246</v>
      </c>
      <c r="O15" s="3" t="s">
        <v>117</v>
      </c>
      <c r="P15" s="1" t="s">
        <v>74</v>
      </c>
      <c r="Q15" s="1"/>
    </row>
    <row r="16" customFormat="1" ht="40" customHeight="1" spans="1:17">
      <c r="A16" s="23">
        <v>11</v>
      </c>
      <c r="B16" s="24" t="s">
        <v>118</v>
      </c>
      <c r="C16" s="25" t="s">
        <v>102</v>
      </c>
      <c r="D16" s="26" t="s">
        <v>247</v>
      </c>
      <c r="E16" s="23" t="s">
        <v>232</v>
      </c>
      <c r="F16" s="26" t="s">
        <v>120</v>
      </c>
      <c r="G16" s="27">
        <v>100</v>
      </c>
      <c r="H16" s="27">
        <f>SUM(I16:L17)</f>
        <v>100</v>
      </c>
      <c r="I16" s="27"/>
      <c r="J16" s="27"/>
      <c r="K16" s="27"/>
      <c r="L16" s="27">
        <v>100</v>
      </c>
      <c r="M16" s="27"/>
      <c r="N16" s="25" t="s">
        <v>248</v>
      </c>
      <c r="O16" s="25" t="s">
        <v>122</v>
      </c>
      <c r="P16" s="23" t="s">
        <v>74</v>
      </c>
      <c r="Q16" s="1"/>
    </row>
    <row r="17" customFormat="1" ht="45" customHeight="1" spans="1:17">
      <c r="A17" s="28"/>
      <c r="B17" s="29"/>
      <c r="C17" s="30"/>
      <c r="D17" s="31"/>
      <c r="E17" s="28"/>
      <c r="F17" s="31"/>
      <c r="G17" s="32"/>
      <c r="H17" s="32"/>
      <c r="I17" s="32"/>
      <c r="J17" s="32"/>
      <c r="K17" s="32"/>
      <c r="L17" s="32"/>
      <c r="M17" s="32"/>
      <c r="N17" s="30"/>
      <c r="O17" s="30"/>
      <c r="P17" s="28"/>
      <c r="Q17" s="1"/>
    </row>
    <row r="18" customFormat="1" ht="79" customHeight="1" spans="1:17">
      <c r="A18" s="2">
        <v>12</v>
      </c>
      <c r="B18" s="3" t="s">
        <v>123</v>
      </c>
      <c r="C18" s="3" t="s">
        <v>102</v>
      </c>
      <c r="D18" s="33" t="s">
        <v>213</v>
      </c>
      <c r="E18" s="2" t="s">
        <v>232</v>
      </c>
      <c r="F18" s="34" t="s">
        <v>126</v>
      </c>
      <c r="G18" s="35">
        <v>4</v>
      </c>
      <c r="H18" s="6">
        <f t="shared" ref="H18:H28" si="1">SUM(I18:L18)</f>
        <v>4</v>
      </c>
      <c r="I18" s="35"/>
      <c r="J18" s="35"/>
      <c r="K18" s="35"/>
      <c r="L18" s="35">
        <v>4</v>
      </c>
      <c r="M18" s="35"/>
      <c r="N18" s="2" t="s">
        <v>249</v>
      </c>
      <c r="O18" s="2" t="s">
        <v>128</v>
      </c>
      <c r="P18" s="2" t="s">
        <v>195</v>
      </c>
      <c r="Q18" s="2"/>
    </row>
    <row r="19" customFormat="1" ht="28" customHeight="1" spans="1:17">
      <c r="A19" s="36" t="s">
        <v>129</v>
      </c>
      <c r="B19" s="37"/>
      <c r="C19" s="37"/>
      <c r="D19" s="38"/>
      <c r="E19" s="39"/>
      <c r="F19" s="40"/>
      <c r="G19" s="41">
        <f>G6+G8+G7+G9+G10+G11+G12+G13+G14+G15+G16+G17+G18</f>
        <v>1988.0747</v>
      </c>
      <c r="H19" s="42">
        <f t="shared" ref="H19:L19" si="2">SUM(H6:H18)</f>
        <v>1988.0747</v>
      </c>
      <c r="I19" s="42">
        <f t="shared" si="2"/>
        <v>727</v>
      </c>
      <c r="J19" s="42">
        <f t="shared" si="2"/>
        <v>273</v>
      </c>
      <c r="K19" s="42">
        <f t="shared" si="2"/>
        <v>188</v>
      </c>
      <c r="L19" s="42">
        <f t="shared" si="2"/>
        <v>800.0747</v>
      </c>
      <c r="M19" s="49"/>
      <c r="N19" s="50"/>
      <c r="O19" s="50"/>
      <c r="P19" s="50"/>
      <c r="Q19" s="50"/>
    </row>
    <row r="20" customFormat="1" ht="80" customHeight="1" spans="1:19">
      <c r="A20" s="1">
        <v>13</v>
      </c>
      <c r="B20" s="2" t="s">
        <v>130</v>
      </c>
      <c r="C20" s="20" t="s">
        <v>250</v>
      </c>
      <c r="D20" s="33" t="s">
        <v>215</v>
      </c>
      <c r="E20" s="1" t="s">
        <v>232</v>
      </c>
      <c r="F20" s="43" t="s">
        <v>133</v>
      </c>
      <c r="G20" s="44">
        <v>180</v>
      </c>
      <c r="H20" s="6">
        <f t="shared" si="1"/>
        <v>180</v>
      </c>
      <c r="I20" s="44">
        <v>150</v>
      </c>
      <c r="J20" s="44"/>
      <c r="K20" s="44"/>
      <c r="L20" s="44">
        <v>30</v>
      </c>
      <c r="M20" s="44"/>
      <c r="N20" s="3" t="s">
        <v>238</v>
      </c>
      <c r="O20" s="3" t="s">
        <v>73</v>
      </c>
      <c r="P20" s="1" t="s">
        <v>134</v>
      </c>
      <c r="Q20" s="1"/>
      <c r="R20">
        <v>180</v>
      </c>
      <c r="S20">
        <v>153</v>
      </c>
    </row>
    <row r="21" customFormat="1" ht="83" customHeight="1" spans="1:19">
      <c r="A21" s="1">
        <v>14</v>
      </c>
      <c r="B21" s="2" t="s">
        <v>135</v>
      </c>
      <c r="C21" s="20" t="s">
        <v>251</v>
      </c>
      <c r="D21" s="33" t="s">
        <v>252</v>
      </c>
      <c r="E21" s="1" t="s">
        <v>232</v>
      </c>
      <c r="F21" s="43" t="s">
        <v>138</v>
      </c>
      <c r="G21" s="45">
        <v>145.28</v>
      </c>
      <c r="H21" s="6">
        <f t="shared" si="1"/>
        <v>145.28</v>
      </c>
      <c r="I21" s="45"/>
      <c r="J21" s="45"/>
      <c r="K21" s="45"/>
      <c r="L21" s="45">
        <v>145.28</v>
      </c>
      <c r="M21" s="45"/>
      <c r="N21" s="3" t="s">
        <v>238</v>
      </c>
      <c r="O21" s="3" t="s">
        <v>73</v>
      </c>
      <c r="P21" s="1" t="s">
        <v>134</v>
      </c>
      <c r="Q21" s="1"/>
      <c r="R21">
        <v>145.28</v>
      </c>
      <c r="S21">
        <v>145</v>
      </c>
    </row>
    <row r="22" customFormat="1" ht="77" customHeight="1" spans="1:17">
      <c r="A22" s="1">
        <v>15</v>
      </c>
      <c r="B22" s="2" t="s">
        <v>139</v>
      </c>
      <c r="C22" s="20" t="s">
        <v>253</v>
      </c>
      <c r="D22" s="33" t="s">
        <v>219</v>
      </c>
      <c r="E22" s="1" t="s">
        <v>232</v>
      </c>
      <c r="F22" s="43" t="s">
        <v>201</v>
      </c>
      <c r="G22" s="35">
        <v>60</v>
      </c>
      <c r="H22" s="6">
        <f t="shared" si="1"/>
        <v>60</v>
      </c>
      <c r="I22" s="35">
        <v>20</v>
      </c>
      <c r="J22" s="35">
        <v>20</v>
      </c>
      <c r="K22" s="35"/>
      <c r="L22" s="35">
        <v>20</v>
      </c>
      <c r="M22" s="35"/>
      <c r="N22" s="3" t="s">
        <v>238</v>
      </c>
      <c r="O22" s="3" t="s">
        <v>73</v>
      </c>
      <c r="P22" s="1" t="s">
        <v>134</v>
      </c>
      <c r="Q22" s="1"/>
    </row>
    <row r="23" customFormat="1" ht="134" customHeight="1" spans="1:17">
      <c r="A23" s="1">
        <v>16</v>
      </c>
      <c r="B23" s="3" t="s">
        <v>143</v>
      </c>
      <c r="C23" s="3" t="s">
        <v>254</v>
      </c>
      <c r="D23" s="46" t="s">
        <v>145</v>
      </c>
      <c r="E23" s="2" t="s">
        <v>232</v>
      </c>
      <c r="F23" s="46" t="s">
        <v>222</v>
      </c>
      <c r="G23" s="6">
        <v>275</v>
      </c>
      <c r="H23" s="6">
        <f t="shared" si="1"/>
        <v>275</v>
      </c>
      <c r="I23" s="6"/>
      <c r="J23" s="6"/>
      <c r="K23" s="6"/>
      <c r="L23" s="6">
        <v>275</v>
      </c>
      <c r="M23" s="6"/>
      <c r="N23" s="3" t="s">
        <v>255</v>
      </c>
      <c r="O23" s="51" t="s">
        <v>73</v>
      </c>
      <c r="P23" s="2" t="s">
        <v>134</v>
      </c>
      <c r="Q23" s="2"/>
    </row>
    <row r="24" customFormat="1" ht="80" customHeight="1" spans="1:17">
      <c r="A24" s="1">
        <v>17</v>
      </c>
      <c r="B24" s="3" t="s">
        <v>148</v>
      </c>
      <c r="C24" s="3" t="s">
        <v>251</v>
      </c>
      <c r="D24" s="33" t="s">
        <v>256</v>
      </c>
      <c r="E24" s="2" t="s">
        <v>232</v>
      </c>
      <c r="F24" s="46" t="s">
        <v>257</v>
      </c>
      <c r="G24" s="6">
        <v>135</v>
      </c>
      <c r="H24" s="6">
        <f t="shared" si="1"/>
        <v>135</v>
      </c>
      <c r="I24" s="6"/>
      <c r="J24" s="6"/>
      <c r="K24" s="6"/>
      <c r="L24" s="6">
        <v>135</v>
      </c>
      <c r="M24" s="6"/>
      <c r="N24" s="3" t="s">
        <v>255</v>
      </c>
      <c r="O24" s="51" t="s">
        <v>73</v>
      </c>
      <c r="P24" s="2" t="s">
        <v>134</v>
      </c>
      <c r="Q24" s="2"/>
    </row>
    <row r="25" customFormat="1" ht="83" customHeight="1" spans="1:17">
      <c r="A25" s="1">
        <v>18</v>
      </c>
      <c r="B25" s="3" t="s">
        <v>151</v>
      </c>
      <c r="C25" s="3" t="s">
        <v>258</v>
      </c>
      <c r="D25" s="33" t="s">
        <v>223</v>
      </c>
      <c r="E25" s="2" t="s">
        <v>232</v>
      </c>
      <c r="F25" s="46" t="s">
        <v>224</v>
      </c>
      <c r="G25" s="6">
        <v>97.82</v>
      </c>
      <c r="H25" s="6">
        <f t="shared" si="1"/>
        <v>97.82</v>
      </c>
      <c r="I25" s="6"/>
      <c r="J25" s="6"/>
      <c r="K25" s="6"/>
      <c r="L25" s="6">
        <v>97.82</v>
      </c>
      <c r="M25" s="6"/>
      <c r="N25" s="3" t="s">
        <v>255</v>
      </c>
      <c r="O25" s="51" t="s">
        <v>73</v>
      </c>
      <c r="P25" s="2" t="s">
        <v>134</v>
      </c>
      <c r="Q25" s="2"/>
    </row>
    <row r="26" customFormat="1" ht="85" customHeight="1" spans="1:17">
      <c r="A26" s="1">
        <v>19</v>
      </c>
      <c r="B26" s="3" t="s">
        <v>155</v>
      </c>
      <c r="C26" s="3" t="s">
        <v>259</v>
      </c>
      <c r="D26" s="33" t="s">
        <v>225</v>
      </c>
      <c r="E26" s="2" t="s">
        <v>232</v>
      </c>
      <c r="F26" s="46" t="s">
        <v>226</v>
      </c>
      <c r="G26" s="6">
        <v>96.82</v>
      </c>
      <c r="H26" s="6">
        <f t="shared" si="1"/>
        <v>96.82</v>
      </c>
      <c r="I26" s="6"/>
      <c r="J26" s="6"/>
      <c r="K26" s="6"/>
      <c r="L26" s="6">
        <v>96.82</v>
      </c>
      <c r="M26" s="6"/>
      <c r="N26" s="3" t="s">
        <v>255</v>
      </c>
      <c r="O26" s="51" t="s">
        <v>73</v>
      </c>
      <c r="P26" s="2" t="s">
        <v>134</v>
      </c>
      <c r="Q26" s="2"/>
    </row>
    <row r="27" customFormat="1" ht="185" customHeight="1" spans="1:17">
      <c r="A27" s="1">
        <v>20</v>
      </c>
      <c r="B27" s="3" t="s">
        <v>159</v>
      </c>
      <c r="C27" s="3" t="s">
        <v>260</v>
      </c>
      <c r="D27" s="33" t="s">
        <v>161</v>
      </c>
      <c r="E27" s="2" t="s">
        <v>232</v>
      </c>
      <c r="F27" s="46" t="s">
        <v>228</v>
      </c>
      <c r="G27" s="6">
        <v>382</v>
      </c>
      <c r="H27" s="6">
        <f t="shared" si="1"/>
        <v>382</v>
      </c>
      <c r="I27" s="6"/>
      <c r="J27" s="6"/>
      <c r="K27" s="6"/>
      <c r="L27" s="6">
        <v>382</v>
      </c>
      <c r="M27" s="6"/>
      <c r="N27" s="3" t="s">
        <v>255</v>
      </c>
      <c r="O27" s="51" t="s">
        <v>73</v>
      </c>
      <c r="P27" s="2" t="s">
        <v>134</v>
      </c>
      <c r="Q27" s="2"/>
    </row>
    <row r="28" customFormat="1" ht="79" customHeight="1" spans="1:17">
      <c r="A28" s="1">
        <v>21</v>
      </c>
      <c r="B28" s="3" t="s">
        <v>163</v>
      </c>
      <c r="C28" s="3" t="s">
        <v>261</v>
      </c>
      <c r="D28" s="33" t="s">
        <v>165</v>
      </c>
      <c r="E28" s="2" t="s">
        <v>232</v>
      </c>
      <c r="F28" s="46" t="s">
        <v>166</v>
      </c>
      <c r="G28" s="6">
        <v>96.82</v>
      </c>
      <c r="H28" s="6">
        <f t="shared" si="1"/>
        <v>96.82</v>
      </c>
      <c r="I28" s="6"/>
      <c r="J28" s="6"/>
      <c r="K28" s="6"/>
      <c r="L28" s="6">
        <v>96.82</v>
      </c>
      <c r="M28" s="6"/>
      <c r="N28" s="3" t="s">
        <v>255</v>
      </c>
      <c r="O28" s="51" t="s">
        <v>73</v>
      </c>
      <c r="P28" s="2" t="s">
        <v>134</v>
      </c>
      <c r="Q28" s="2"/>
    </row>
    <row r="29" customFormat="1" ht="79" customHeight="1" spans="1:17">
      <c r="A29" s="1">
        <v>22</v>
      </c>
      <c r="B29" s="3" t="s">
        <v>167</v>
      </c>
      <c r="C29" s="3" t="s">
        <v>233</v>
      </c>
      <c r="D29" s="33" t="s">
        <v>230</v>
      </c>
      <c r="E29" s="2" t="s">
        <v>232</v>
      </c>
      <c r="F29" s="22" t="s">
        <v>169</v>
      </c>
      <c r="G29" s="6">
        <v>42.09</v>
      </c>
      <c r="H29" s="6">
        <v>42.09</v>
      </c>
      <c r="I29" s="6"/>
      <c r="J29" s="6"/>
      <c r="K29" s="6"/>
      <c r="L29" s="6">
        <v>42.09</v>
      </c>
      <c r="M29" s="6"/>
      <c r="N29" s="3" t="s">
        <v>255</v>
      </c>
      <c r="O29" s="51" t="s">
        <v>73</v>
      </c>
      <c r="P29" s="2" t="s">
        <v>134</v>
      </c>
      <c r="Q29" s="2"/>
    </row>
    <row r="30" customFormat="1" ht="24" customHeight="1" spans="1:17">
      <c r="A30" s="47" t="s">
        <v>170</v>
      </c>
      <c r="B30" s="37"/>
      <c r="C30" s="37"/>
      <c r="D30" s="38"/>
      <c r="E30" s="37"/>
      <c r="F30" s="48"/>
      <c r="G30" s="35">
        <f t="shared" ref="G30:L30" si="3">SUM(G20:G29)</f>
        <v>1510.83</v>
      </c>
      <c r="H30" s="6">
        <f t="shared" si="3"/>
        <v>1510.83</v>
      </c>
      <c r="I30" s="6">
        <f t="shared" si="3"/>
        <v>170</v>
      </c>
      <c r="J30" s="6">
        <f t="shared" si="3"/>
        <v>20</v>
      </c>
      <c r="K30" s="6">
        <f t="shared" si="3"/>
        <v>0</v>
      </c>
      <c r="L30" s="6">
        <f t="shared" si="3"/>
        <v>1320.83</v>
      </c>
      <c r="M30" s="35"/>
      <c r="N30" s="2"/>
      <c r="O30" s="2"/>
      <c r="P30" s="2"/>
      <c r="Q30" s="2"/>
    </row>
    <row r="31" customFormat="1" ht="24" customHeight="1" spans="1:17">
      <c r="A31" s="36" t="s">
        <v>171</v>
      </c>
      <c r="B31" s="37"/>
      <c r="C31" s="37"/>
      <c r="D31" s="38"/>
      <c r="E31" s="39"/>
      <c r="F31" s="40"/>
      <c r="G31" s="49">
        <f t="shared" ref="G31:L31" si="4">G30+G19</f>
        <v>3498.9047</v>
      </c>
      <c r="H31" s="6">
        <f t="shared" si="4"/>
        <v>3498.9047</v>
      </c>
      <c r="I31" s="6">
        <f t="shared" si="4"/>
        <v>897</v>
      </c>
      <c r="J31" s="6">
        <f t="shared" si="4"/>
        <v>293</v>
      </c>
      <c r="K31" s="6">
        <f t="shared" si="4"/>
        <v>188</v>
      </c>
      <c r="L31" s="6">
        <f t="shared" si="4"/>
        <v>2120.9047</v>
      </c>
      <c r="M31" s="49"/>
      <c r="N31" s="50"/>
      <c r="O31" s="50"/>
      <c r="P31" s="50"/>
      <c r="Q31" s="50"/>
    </row>
    <row r="32" ht="40.5" customHeight="1"/>
    <row r="33" ht="40.5" customHeight="1"/>
    <row r="34" ht="40.5" customHeight="1"/>
    <row r="35" ht="40.5" customHeight="1"/>
    <row r="36" ht="40.5" customHeight="1"/>
    <row r="37" ht="40.5" customHeight="1"/>
  </sheetData>
  <mergeCells count="36">
    <mergeCell ref="A1:B1"/>
    <mergeCell ref="A2:Q2"/>
    <mergeCell ref="G3:M3"/>
    <mergeCell ref="H4:L4"/>
    <mergeCell ref="A19:F19"/>
    <mergeCell ref="A30:F30"/>
    <mergeCell ref="A31:F31"/>
    <mergeCell ref="A3:A5"/>
    <mergeCell ref="A16:A17"/>
    <mergeCell ref="B3:B5"/>
    <mergeCell ref="B16:B17"/>
    <mergeCell ref="C3:C5"/>
    <mergeCell ref="C13:C15"/>
    <mergeCell ref="C16:C17"/>
    <mergeCell ref="D3:D5"/>
    <mergeCell ref="D16:D17"/>
    <mergeCell ref="E3:E5"/>
    <mergeCell ref="E16:E17"/>
    <mergeCell ref="F3:F5"/>
    <mergeCell ref="F16:F17"/>
    <mergeCell ref="G4:G5"/>
    <mergeCell ref="G16:G17"/>
    <mergeCell ref="H16:H17"/>
    <mergeCell ref="I16:I17"/>
    <mergeCell ref="J16:J17"/>
    <mergeCell ref="K16:K17"/>
    <mergeCell ref="L16:L17"/>
    <mergeCell ref="M4:M5"/>
    <mergeCell ref="M16:M17"/>
    <mergeCell ref="N3:N5"/>
    <mergeCell ref="N16:N17"/>
    <mergeCell ref="O3:O5"/>
    <mergeCell ref="O16:O17"/>
    <mergeCell ref="P3:P5"/>
    <mergeCell ref="P16:P17"/>
    <mergeCell ref="Q3:Q5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Q7"/>
  <sheetViews>
    <sheetView workbookViewId="0">
      <selection activeCell="D15" sqref="D15"/>
    </sheetView>
  </sheetViews>
  <sheetFormatPr defaultColWidth="9" defaultRowHeight="14" outlineLevelRow="6"/>
  <sheetData>
    <row r="7" ht="91" customHeight="1" spans="1:17">
      <c r="A7" s="1">
        <v>3</v>
      </c>
      <c r="B7" s="2" t="s">
        <v>80</v>
      </c>
      <c r="C7" s="3" t="s">
        <v>206</v>
      </c>
      <c r="D7" s="4" t="s">
        <v>82</v>
      </c>
      <c r="E7" s="5" t="s">
        <v>83</v>
      </c>
      <c r="F7" s="4" t="s">
        <v>84</v>
      </c>
      <c r="G7" s="6">
        <v>283</v>
      </c>
      <c r="H7" s="6">
        <f>SUM(I7:L7)</f>
        <v>283</v>
      </c>
      <c r="I7" s="6">
        <v>150</v>
      </c>
      <c r="J7" s="6"/>
      <c r="K7" s="6">
        <v>88</v>
      </c>
      <c r="L7" s="6">
        <v>45</v>
      </c>
      <c r="M7" s="6"/>
      <c r="N7" s="3" t="s">
        <v>72</v>
      </c>
      <c r="O7" s="3" t="s">
        <v>73</v>
      </c>
      <c r="P7" s="1" t="s">
        <v>74</v>
      </c>
      <c r="Q7" s="1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</vt:lpstr>
      <vt:lpstr>附件2</vt:lpstr>
      <vt:lpstr>附件2.</vt:lpstr>
      <vt:lpstr>Sheet1</vt:lpstr>
      <vt:lpstr>Sheet4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</cp:lastModifiedBy>
  <dcterms:created xsi:type="dcterms:W3CDTF">2022-03-04T03:19:00Z</dcterms:created>
  <dcterms:modified xsi:type="dcterms:W3CDTF">2022-06-13T08:38:48Z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6596EDDB211D4C7FB91D60E2D18DC97E</vt:lpwstr>
  </property>
  <property fmtid="{D5CDD505-2E9C-101B-9397-08002B2CF9AE}" pid="3" name="KSOProductBuildVer">
    <vt:lpwstr>2052-10.1.0.6554</vt:lpwstr>
  </property>
  <property fmtid="{D5CDD505-2E9C-101B-9397-08002B2CF9AE}" pid="4" name="KSOReadingLayout">
    <vt:bool>false</vt:bool>
  </property>
</Properties>
</file>