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90" windowHeight="9090" tabRatio="923" firstSheet="35" activeTab="39"/>
  </bookViews>
  <sheets>
    <sheet name="目录" sheetId="49" r:id="rId1"/>
    <sheet name="18年收入表" sheetId="8" r:id="rId2"/>
    <sheet name="18年支出表" sheetId="9" r:id="rId3"/>
    <sheet name="18年本级收入表" sheetId="62" r:id="rId4"/>
    <sheet name="18年本级支出表" sheetId="63" r:id="rId5"/>
    <sheet name="19年收入表" sheetId="60" r:id="rId6"/>
    <sheet name="19年支出表" sheetId="34" r:id="rId7"/>
    <sheet name="19年本级收入表" sheetId="64" r:id="rId8"/>
    <sheet name="19年本级支出表" sheetId="65" r:id="rId9"/>
    <sheet name="19年支出表（功能分类）" sheetId="37" r:id="rId10"/>
    <sheet name="19年支出表（政府经济分类）" sheetId="57" r:id="rId11"/>
    <sheet name="19年新区本级支出表（功能分类）" sheetId="66" r:id="rId12"/>
    <sheet name="19年新区本级支出表（政府经济分类）" sheetId="67" r:id="rId13"/>
    <sheet name="19年基本支出表（功能分类）" sheetId="48" r:id="rId14"/>
    <sheet name="19年基本支出表（政府经济分类）" sheetId="55" r:id="rId15"/>
    <sheet name="19年本级基本支出表（功能分类）" sheetId="69" r:id="rId16"/>
    <sheet name="19年本级基本支出表（政府经济分类）" sheetId="70" r:id="rId17"/>
    <sheet name="19年专项转移支付支出（功能分类）" sheetId="41" r:id="rId18"/>
    <sheet name="19年专项转移支付支出（政府经济分类）" sheetId="56" r:id="rId19"/>
    <sheet name="19年税收返还及转移支付计划表" sheetId="25" r:id="rId20"/>
    <sheet name="18年政府性基金收入表" sheetId="18" r:id="rId21"/>
    <sheet name="18年政府性基金支出表 " sheetId="32" r:id="rId22"/>
    <sheet name="19年政府性基金收入预算表" sheetId="72" r:id="rId23"/>
    <sheet name="19年政府性基金支出预算表 " sheetId="21" r:id="rId24"/>
    <sheet name="19年政府性基金转移支付表" sheetId="27" r:id="rId25"/>
    <sheet name="18年国有资本经营收入表" sheetId="17" r:id="rId26"/>
    <sheet name="18年国有资本经营支出表" sheetId="73" r:id="rId27"/>
    <sheet name="19年国有资本经营预算收入预算表" sheetId="74" r:id="rId28"/>
    <sheet name="19年国有资本经营预算支出预算表 " sheetId="22" r:id="rId29"/>
    <sheet name="2019年国有资本经营转移支付" sheetId="75" r:id="rId30"/>
    <sheet name="18年社会保险基金收入表" sheetId="76" r:id="rId31"/>
    <sheet name="18年社会保险基金支出表" sheetId="19" r:id="rId32"/>
    <sheet name="19年社会保险基金收入预算表 " sheetId="77" r:id="rId33"/>
    <sheet name="19年社会保险基金支出预算表" sheetId="24" r:id="rId34"/>
    <sheet name="18年底政府性债务余额情况表" sheetId="20" r:id="rId35"/>
    <sheet name="18年底政府性债务余额变动情况表" sheetId="33" r:id="rId36"/>
    <sheet name="18年政府一般债务限额和余额情况表" sheetId="58" r:id="rId37"/>
    <sheet name="18年专项债务限额和余额情况表" sheetId="59" r:id="rId38"/>
    <sheet name="19年一般债务限额及期初余额" sheetId="78" r:id="rId39"/>
    <sheet name="19年专项债务限额及期初余额" sheetId="79" r:id="rId40"/>
  </sheets>
  <definedNames>
    <definedName name="_xlnm._FilterDatabase" localSheetId="12" hidden="1">'19年新区本级支出表（政府经济分类）'!$A$1:$Z$46</definedName>
    <definedName name="_xlnm.Print_Titles" localSheetId="15">'19年本级基本支出表（功能分类）'!$1:$3</definedName>
    <definedName name="_xlnm.Print_Titles" localSheetId="7">'19年本级收入表'!$2:$4</definedName>
    <definedName name="_xlnm.Print_Titles" localSheetId="13">'19年基本支出表（功能分类）'!$1:$3</definedName>
    <definedName name="_xlnm.Print_Titles" localSheetId="5">'19年收入表'!$2:$3</definedName>
    <definedName name="_xlnm.Print_Titles" localSheetId="11">'19年新区本级支出表（功能分类）'!$1:$4</definedName>
    <definedName name="_xlnm.Print_Titles" localSheetId="12">'19年新区本级支出表（政府经济分类）'!$A:$A</definedName>
    <definedName name="_xlnm.Print_Titles" localSheetId="9">'19年支出表（功能分类）'!$1:$4</definedName>
    <definedName name="_xlnm.Print_Titles" localSheetId="10">'19年支出表（政府经济分类）'!$A:$A</definedName>
    <definedName name="_xlnm.Print_Titles" localSheetId="17">'19年专项转移支付支出（功能分类）'!$1:$3</definedName>
  </definedNames>
  <calcPr calcId="144525"/>
</workbook>
</file>

<file path=xl/sharedStrings.xml><?xml version="1.0" encoding="utf-8"?>
<sst xmlns="http://schemas.openxmlformats.org/spreadsheetml/2006/main" count="3353" uniqueCount="835">
  <si>
    <t>目    录</t>
  </si>
  <si>
    <t>一、一般公共预算报表</t>
  </si>
  <si>
    <t>1、2018年铜川市新区一般公共预算收入执行情况表……………………………（表一）</t>
  </si>
  <si>
    <t>2、2018年铜川市新区一般公共预算支出执行情况表……………………………（表二）</t>
  </si>
  <si>
    <t>3、2018年铜川市新区本级一般公共预算收入执行情况表………………………（表三）</t>
  </si>
  <si>
    <t>4、2018年铜川市新区本级一般公共预算支出执行情况表………………………（表四）</t>
  </si>
  <si>
    <t>5、2019年铜川市新区一般公共预算收入预算表…………………………………（表五）</t>
  </si>
  <si>
    <t>6、2019年铜川市新区一般公共预算支出预算表…………………………………（表六）</t>
  </si>
  <si>
    <t>7、2019年铜川市新区本级一般公共预算收入预算表……………………………（表七）</t>
  </si>
  <si>
    <t>8、2019年铜川市新区本级一般公共预算支出预算表……………………………（表八）</t>
  </si>
  <si>
    <t>9、2019年铜川市新区一般公共预算支出预算表（功能分类）…………………（表九）</t>
  </si>
  <si>
    <t>10、2019年铜川市新区一般公共预算支出预算表（政府经济分类）……………（表十）</t>
  </si>
  <si>
    <t>11、2019年铜川市新区本级一般公共预算支出预算表（功能分类）…………（表十一）</t>
  </si>
  <si>
    <t>12、2019年铜川市新区本级一般公共预算支出预算表（政府经济分类）……（表十二）</t>
  </si>
  <si>
    <t>13、2019年铜川市新区一般公共预算基本支出预算表（功能分类）…………（表十三）</t>
  </si>
  <si>
    <t>14、2019年铜川市新区一般公共预算基本支出预算表（政府经济分类）……（表十四）</t>
  </si>
  <si>
    <t>15、2019年铜川市新区本级一般公共预算基本支出预算表（功能分类）……（表十五）</t>
  </si>
  <si>
    <t>16、2019年铜川市新区本级一般公共预算基本支出预算表(政府经济分类)…（表十六）</t>
  </si>
  <si>
    <t>17、2019年铜川市新区市下专项转移支付支出预算表（功能分类）…………（表十七）</t>
  </si>
  <si>
    <t>18、2019年铜川市新区市下专项转移支付支出预算表（政府经济分类）……（表十八）</t>
  </si>
  <si>
    <t>19、2019年铜川市新区一般公共预算中省市税收返还及转移支付预算表… （表十九）</t>
  </si>
  <si>
    <t>二、政府性基金预算报表</t>
  </si>
  <si>
    <t>1、2018年铜川市新区政府性基金收入执行情况表……………………………（表二十）</t>
  </si>
  <si>
    <t>2、2018年铜川市新区政府性基金支出执行情况表…………………………（表二十一）</t>
  </si>
  <si>
    <t>3、2019年铜川市新区政府性基金收入预算表………………………………（表二十二）</t>
  </si>
  <si>
    <t>4、2019年铜川市新区政府性基金支出预算表………………………………（表二十三）</t>
  </si>
  <si>
    <t>5、2019年铜川市新区政府性基金转移支付预算表………………………  （表二十四）</t>
  </si>
  <si>
    <t>三、国有资本经营预算报表</t>
  </si>
  <si>
    <t>1、2018年铜川市新区国有资本经营预算收入执行情况表…………………（表二十五）</t>
  </si>
  <si>
    <t>2、2018年铜川市新区国有资本经营预算支出执行情况表…………………（表二十六）</t>
  </si>
  <si>
    <t>3、2019年铜川市新区国有资本经营预算收入预算表………………………（表二十七）</t>
  </si>
  <si>
    <t>4、2019年铜川市新区国有资本经营预算支出预算表………………………（表二十八）</t>
  </si>
  <si>
    <t>5、2019年铜川市新区国有资本经营预算转移支付预算表…………………（表二十九）</t>
  </si>
  <si>
    <t>四、社会保险基金预算报表</t>
  </si>
  <si>
    <t>1、2018年铜川市新区社会保险基金收入执行情况表…………………………（表三十）</t>
  </si>
  <si>
    <t>2、2018年铜川市新区社会保险基金支出执行情况表………………………（表三十一）</t>
  </si>
  <si>
    <t>3、2019年铜川市新区社会保险基金收入预算表……………………………（表三十二）</t>
  </si>
  <si>
    <t>4、2019年铜川市新区社会保险基金支出预算表……………………………（表三十三）</t>
  </si>
  <si>
    <t>五、政府性债务报表</t>
  </si>
  <si>
    <t>1、2018年底铜川市新区政府性债务余额情况表……………………………（表三十四）</t>
  </si>
  <si>
    <t>2、2018年底铜川市新区政府性债务余额变动情况表………………………（表三十五）</t>
  </si>
  <si>
    <t>3、2018年铜川市新区政府一般债务限额和余额情况统计表………………（表三十六）</t>
  </si>
  <si>
    <t>4、2018年铜川市新区政府专项债务限额和余额情况统计表………………（表三十七）</t>
  </si>
  <si>
    <t>5、2019年铜川市新区政府一般债务限额和余额预算表……………………（表三十八）</t>
  </si>
  <si>
    <t>6、2019年铜川市新区政府专项债务限额和余额预算表……………………（表三十九）</t>
  </si>
  <si>
    <t>2018年铜川市新区一般公共预算收入执行情况表</t>
  </si>
  <si>
    <t>（表一）</t>
  </si>
  <si>
    <t>单位：万元</t>
  </si>
  <si>
    <t>项        目</t>
  </si>
  <si>
    <t xml:space="preserve"> 2017年
决算数</t>
  </si>
  <si>
    <t xml:space="preserve"> 2018年
预算数</t>
  </si>
  <si>
    <t>2018年
执行数</t>
  </si>
  <si>
    <t>2018年执行数比预算数</t>
  </si>
  <si>
    <t>2018年执行数比上年</t>
  </si>
  <si>
    <t>备注</t>
  </si>
  <si>
    <t>占预算数的%</t>
  </si>
  <si>
    <t>增减额</t>
  </si>
  <si>
    <t>增长%</t>
  </si>
  <si>
    <t>一、税收收入</t>
  </si>
  <si>
    <t>其中：增值税</t>
  </si>
  <si>
    <t xml:space="preserve">            营业税</t>
  </si>
  <si>
    <t xml:space="preserve">      企业所得税</t>
  </si>
  <si>
    <t xml:space="preserve">      个人所得税</t>
  </si>
  <si>
    <t xml:space="preserve">            资源税</t>
  </si>
  <si>
    <t xml:space="preserve">      房产税</t>
  </si>
  <si>
    <t xml:space="preserve">      印花税</t>
  </si>
  <si>
    <t xml:space="preserve">      城镇土地使用税</t>
  </si>
  <si>
    <t xml:space="preserve">      土地增值税</t>
  </si>
  <si>
    <t xml:space="preserve">      车船税</t>
  </si>
  <si>
    <t xml:space="preserve">      城市维护建设税</t>
  </si>
  <si>
    <t xml:space="preserve">      耕地占用税</t>
  </si>
  <si>
    <t xml:space="preserve">      契税</t>
  </si>
  <si>
    <t xml:space="preserve">      环境保护税</t>
  </si>
  <si>
    <t>二、非税收入</t>
  </si>
  <si>
    <t xml:space="preserve">      专项收入</t>
  </si>
  <si>
    <t xml:space="preserve">      行政事业性收费收入</t>
  </si>
  <si>
    <t xml:space="preserve">      罚没收入</t>
  </si>
  <si>
    <t xml:space="preserve">      国有资本经营收入</t>
  </si>
  <si>
    <t>国有资源（资产）有偿使用收入</t>
  </si>
  <si>
    <t xml:space="preserve">      其他收入</t>
  </si>
  <si>
    <t>一般公共预算收入合计</t>
  </si>
  <si>
    <t>2018年铜川市新区一般公共预算支出执行情况表</t>
  </si>
  <si>
    <t>（表二）</t>
  </si>
  <si>
    <t>项           目</t>
  </si>
  <si>
    <t>2017年决算数</t>
  </si>
  <si>
    <t>2018年执行数</t>
  </si>
  <si>
    <t>备  注</t>
  </si>
  <si>
    <t>一、一般公共服务支出</t>
  </si>
  <si>
    <t>二、国防支出</t>
  </si>
  <si>
    <t>三、公共安全支出</t>
  </si>
  <si>
    <t>四、教育支出</t>
  </si>
  <si>
    <t>五、科学技术支出</t>
  </si>
  <si>
    <t>六、文化体育与传媒支出</t>
  </si>
  <si>
    <t>七、社会保障和就业支出</t>
  </si>
  <si>
    <t>八、医疗卫生与计划生育支出</t>
  </si>
  <si>
    <t>九、节能环保支出</t>
  </si>
  <si>
    <t>十、城乡社区支出</t>
  </si>
  <si>
    <t>十一、农林水支出</t>
  </si>
  <si>
    <t>十二、交通运输支出</t>
  </si>
  <si>
    <t>十三、资源勘探信息等支出</t>
  </si>
  <si>
    <t>十四、商业服务业等支出</t>
  </si>
  <si>
    <t>十五、国土海洋气象等支出</t>
  </si>
  <si>
    <t>十六、住房保障支出</t>
  </si>
  <si>
    <t>十七、粮油物资储备支出</t>
  </si>
  <si>
    <t>十八、国债还本付息支出</t>
  </si>
  <si>
    <t>十九、债务发行费用支出</t>
  </si>
  <si>
    <t>二十、其他支出</t>
  </si>
  <si>
    <t>支  出  合  计</t>
  </si>
  <si>
    <t>2018年铜川市新区本级一般公共预算收入执行情况表</t>
  </si>
  <si>
    <t>（表三）</t>
  </si>
  <si>
    <t>占预算的%</t>
  </si>
  <si>
    <t xml:space="preserve">  国有资源（资产）有偿使用收入</t>
  </si>
  <si>
    <t>2018年铜川市新区本级一般公共预算支出执行情况表</t>
  </si>
  <si>
    <t>（表四）</t>
  </si>
  <si>
    <t>2019年铜川市新区一般公共预算收入预算表</t>
  </si>
  <si>
    <t>（表五）</t>
  </si>
  <si>
    <t>项  目</t>
  </si>
  <si>
    <t>2019年预算数</t>
  </si>
  <si>
    <t>2019年预算比上年+、-%</t>
  </si>
  <si>
    <t xml:space="preserve">      增值税</t>
  </si>
  <si>
    <t xml:space="preserve">      营业税</t>
  </si>
  <si>
    <t xml:space="preserve">      资源税</t>
  </si>
  <si>
    <t xml:space="preserve">      车船使用和牌照税</t>
  </si>
  <si>
    <t xml:space="preserve">      环保税</t>
  </si>
  <si>
    <t xml:space="preserve">      水资源税</t>
  </si>
  <si>
    <t xml:space="preserve">      国有资源（资产）有偿使用收入</t>
  </si>
  <si>
    <t>收入合计</t>
  </si>
  <si>
    <t xml:space="preserve">      转移性收入</t>
  </si>
  <si>
    <t xml:space="preserve">      上级补助收入</t>
  </si>
  <si>
    <t xml:space="preserve">      税收返还补助</t>
  </si>
  <si>
    <t xml:space="preserve">      一般性转移支付补助</t>
  </si>
  <si>
    <t xml:space="preserve">      专项转移支付收入</t>
  </si>
  <si>
    <t xml:space="preserve">      动用预算稳定调节基金</t>
  </si>
  <si>
    <t xml:space="preserve">      调入资金</t>
  </si>
  <si>
    <t xml:space="preserve">      新增债券资金</t>
  </si>
  <si>
    <t xml:space="preserve">      政府性基金预算调入</t>
  </si>
  <si>
    <t xml:space="preserve">      财政存量资金调入</t>
  </si>
  <si>
    <t xml:space="preserve">      上年结转</t>
  </si>
  <si>
    <t>收入总计</t>
  </si>
  <si>
    <t>2021年铜川市耀州区一般公共预算收支计划草案总表</t>
  </si>
  <si>
    <t>2019年铜川市新区一般公共预算支出预算表</t>
  </si>
  <si>
    <r>
      <rPr>
        <b/>
        <sz val="10"/>
        <rFont val="宋体"/>
        <charset val="134"/>
      </rPr>
      <t>项</t>
    </r>
    <r>
      <rPr>
        <b/>
        <sz val="12"/>
        <rFont val="宋体"/>
        <charset val="134"/>
      </rPr>
      <t xml:space="preserve">           目</t>
    </r>
  </si>
  <si>
    <t>（表六）</t>
  </si>
  <si>
    <t xml:space="preserve">      单位：万元</t>
  </si>
  <si>
    <t>项              目</t>
  </si>
  <si>
    <t>2018年
预算数</t>
  </si>
  <si>
    <t>财力预算数</t>
  </si>
  <si>
    <t>预下专项转移支付数</t>
  </si>
  <si>
    <t>小计</t>
  </si>
  <si>
    <t xml:space="preserve"> </t>
  </si>
  <si>
    <t>六、文化旅游体育与传媒支出</t>
  </si>
  <si>
    <t>八、卫生健康支出</t>
  </si>
  <si>
    <t>十五、金融支出</t>
  </si>
  <si>
    <t>十六、自然资源海洋气象等支出</t>
  </si>
  <si>
    <t>十七、住房保障支出</t>
  </si>
  <si>
    <t>十八、灾害防治及应急管理支出</t>
  </si>
  <si>
    <t>十九、预备费</t>
  </si>
  <si>
    <t>二十、债务付息支出</t>
  </si>
  <si>
    <t>支 出 合 计</t>
  </si>
  <si>
    <t xml:space="preserve"> 加：专项上解</t>
  </si>
  <si>
    <t>支  出  总  计</t>
  </si>
  <si>
    <t>2019年铜川市新区本级一般公共预算收入预算表</t>
  </si>
  <si>
    <t>（表七）</t>
  </si>
  <si>
    <t>转移性收入</t>
  </si>
  <si>
    <t xml:space="preserve">     上级补助收入</t>
  </si>
  <si>
    <t xml:space="preserve">     税收返还补助</t>
  </si>
  <si>
    <t xml:space="preserve">     一般性转移支付补助</t>
  </si>
  <si>
    <t xml:space="preserve">     专项转移支付收入</t>
  </si>
  <si>
    <t xml:space="preserve">     动用预算稳定调节基金</t>
  </si>
  <si>
    <t xml:space="preserve">     调入资金</t>
  </si>
  <si>
    <t xml:space="preserve">     新增债券资金</t>
  </si>
  <si>
    <t xml:space="preserve">     政府性基金预算调入</t>
  </si>
  <si>
    <t xml:space="preserve">     财政存量资金调入</t>
  </si>
  <si>
    <t>上年结转</t>
  </si>
  <si>
    <t>2019年铜川市新区本级一般公共预算支出预算表</t>
  </si>
  <si>
    <t>（表八）</t>
  </si>
  <si>
    <t>2019年铜川市新区一般公共预算支出预算表（功能分类）</t>
  </si>
  <si>
    <t>（表九）</t>
  </si>
  <si>
    <t>功能科目编码</t>
  </si>
  <si>
    <t>功能科目名称</t>
  </si>
  <si>
    <t>2019年预算</t>
  </si>
  <si>
    <t>类</t>
  </si>
  <si>
    <t>款</t>
  </si>
  <si>
    <t>项</t>
  </si>
  <si>
    <t>合计</t>
  </si>
  <si>
    <t>201</t>
  </si>
  <si>
    <t>一般公共服务支出</t>
  </si>
  <si>
    <t xml:space="preserve">  201</t>
  </si>
  <si>
    <t xml:space="preserve">  01</t>
  </si>
  <si>
    <t>01</t>
  </si>
  <si>
    <t xml:space="preserve">    行政运行</t>
  </si>
  <si>
    <t>04</t>
  </si>
  <si>
    <t xml:space="preserve">    人大会议</t>
  </si>
  <si>
    <t>06</t>
  </si>
  <si>
    <t xml:space="preserve">    人大监督</t>
  </si>
  <si>
    <t>08</t>
  </si>
  <si>
    <t xml:space="preserve">    代表工作</t>
  </si>
  <si>
    <t xml:space="preserve">  02</t>
  </si>
  <si>
    <t xml:space="preserve">    政协会议</t>
  </si>
  <si>
    <t>05</t>
  </si>
  <si>
    <t xml:space="preserve">    委员视察</t>
  </si>
  <si>
    <t>99</t>
  </si>
  <si>
    <t xml:space="preserve">    其他政协事务支出</t>
  </si>
  <si>
    <t xml:space="preserve">  03</t>
  </si>
  <si>
    <t>02</t>
  </si>
  <si>
    <t xml:space="preserve">    一般行政管理事务</t>
  </si>
  <si>
    <t xml:space="preserve">    专项业务活动</t>
  </si>
  <si>
    <t xml:space="preserve">    信访事务</t>
  </si>
  <si>
    <t>50</t>
  </si>
  <si>
    <t xml:space="preserve">    事业运行</t>
  </si>
  <si>
    <t xml:space="preserve">    其他政府办公厅（室）及相关机构事务支出</t>
  </si>
  <si>
    <t xml:space="preserve">  04</t>
  </si>
  <si>
    <t xml:space="preserve">    其他发展与改革事务支出</t>
  </si>
  <si>
    <t xml:space="preserve">  05</t>
  </si>
  <si>
    <t>07</t>
  </si>
  <si>
    <t xml:space="preserve">    专项普查活动</t>
  </si>
  <si>
    <t xml:space="preserve">    统计抽样调查</t>
  </si>
  <si>
    <t xml:space="preserve">  06</t>
  </si>
  <si>
    <t xml:space="preserve">    财政监察</t>
  </si>
  <si>
    <t xml:space="preserve">    信息化建设</t>
  </si>
  <si>
    <t xml:space="preserve">    财政委托业务支出</t>
  </si>
  <si>
    <t xml:space="preserve">    其他财政事务支出</t>
  </si>
  <si>
    <t xml:space="preserve">  07</t>
  </si>
  <si>
    <t xml:space="preserve">    其他税收事务支出</t>
  </si>
  <si>
    <t xml:space="preserve">  08</t>
  </si>
  <si>
    <t xml:space="preserve">  11</t>
  </si>
  <si>
    <t xml:space="preserve">    其他纪检监察事务支出</t>
  </si>
  <si>
    <t xml:space="preserve">  13</t>
  </si>
  <si>
    <t xml:space="preserve">    招商引资</t>
  </si>
  <si>
    <t xml:space="preserve">    其他商贸事务支出</t>
  </si>
  <si>
    <t xml:space="preserve">    其他知识产权事务支出</t>
  </si>
  <si>
    <t xml:space="preserve">    其他民族事务支出</t>
  </si>
  <si>
    <t xml:space="preserve">  26</t>
  </si>
  <si>
    <t xml:space="preserve">    档案馆</t>
  </si>
  <si>
    <t xml:space="preserve">  28</t>
  </si>
  <si>
    <t xml:space="preserve">  29</t>
  </si>
  <si>
    <t xml:space="preserve">  31</t>
  </si>
  <si>
    <t xml:space="preserve">    其他党委办公厅（室）及相关机构事务支出</t>
  </si>
  <si>
    <t xml:space="preserve">  32</t>
  </si>
  <si>
    <t xml:space="preserve">    公务员事务</t>
  </si>
  <si>
    <t xml:space="preserve">    其他组织事务支出</t>
  </si>
  <si>
    <t xml:space="preserve">  33</t>
  </si>
  <si>
    <t xml:space="preserve">  34</t>
  </si>
  <si>
    <t xml:space="preserve">    其他共产党事务支出</t>
  </si>
  <si>
    <t xml:space="preserve">  38</t>
  </si>
  <si>
    <t xml:space="preserve">    市场监督管理专项</t>
  </si>
  <si>
    <t xml:space="preserve">    其他市场监督管理事务</t>
  </si>
  <si>
    <t xml:space="preserve">    其他一般公共服务支出</t>
  </si>
  <si>
    <t>203</t>
  </si>
  <si>
    <t>国防支出</t>
  </si>
  <si>
    <t xml:space="preserve">  203</t>
  </si>
  <si>
    <t xml:space="preserve">    兵役征集</t>
  </si>
  <si>
    <t xml:space="preserve">    预备役部队</t>
  </si>
  <si>
    <t>204</t>
  </si>
  <si>
    <t>公共安全支出</t>
  </si>
  <si>
    <t xml:space="preserve">  204</t>
  </si>
  <si>
    <t xml:space="preserve">    武装警察部队</t>
  </si>
  <si>
    <t xml:space="preserve">    其他武装警察部队支出</t>
  </si>
  <si>
    <t>19</t>
  </si>
  <si>
    <t>21</t>
  </si>
  <si>
    <t xml:space="preserve">    特别业务</t>
  </si>
  <si>
    <t xml:space="preserve">    其他公安支出</t>
  </si>
  <si>
    <t xml:space="preserve">    普法宣传</t>
  </si>
  <si>
    <t xml:space="preserve">    法律援助</t>
  </si>
  <si>
    <t>10</t>
  </si>
  <si>
    <t xml:space="preserve">    社区矫正</t>
  </si>
  <si>
    <t>205</t>
  </si>
  <si>
    <t>教育支出</t>
  </si>
  <si>
    <t xml:space="preserve">  205</t>
  </si>
  <si>
    <t xml:space="preserve">    学前教育</t>
  </si>
  <si>
    <t xml:space="preserve">    小学教育</t>
  </si>
  <si>
    <t>03</t>
  </si>
  <si>
    <t xml:space="preserve">    初中教育</t>
  </si>
  <si>
    <t xml:space="preserve">    高中教育</t>
  </si>
  <si>
    <t xml:space="preserve">    高等教育</t>
  </si>
  <si>
    <t xml:space="preserve">    其他普通教育支出</t>
  </si>
  <si>
    <t xml:space="preserve">    其他职业教育支出</t>
  </si>
  <si>
    <t xml:space="preserve">    其他成人教育支出</t>
  </si>
  <si>
    <t xml:space="preserve">    培训支出</t>
  </si>
  <si>
    <t xml:space="preserve">  09</t>
  </si>
  <si>
    <t xml:space="preserve">    其他教育费附加安排的支出</t>
  </si>
  <si>
    <t xml:space="preserve">    其他教育支出</t>
  </si>
  <si>
    <t>206</t>
  </si>
  <si>
    <t>科学技术支出</t>
  </si>
  <si>
    <t xml:space="preserve">  206</t>
  </si>
  <si>
    <t xml:space="preserve">    其他技术研究与开发支出</t>
  </si>
  <si>
    <t xml:space="preserve">    机构运行</t>
  </si>
  <si>
    <t xml:space="preserve">    其他科学技术支出</t>
  </si>
  <si>
    <t>207</t>
  </si>
  <si>
    <t>文化旅游体育与传媒支出</t>
  </si>
  <si>
    <t xml:space="preserve">  207</t>
  </si>
  <si>
    <t xml:space="preserve">    图书馆</t>
  </si>
  <si>
    <t xml:space="preserve">    文化活动</t>
  </si>
  <si>
    <t>09</t>
  </si>
  <si>
    <t xml:space="preserve">    群众文化</t>
  </si>
  <si>
    <t xml:space="preserve">    其他文化和旅游支出</t>
  </si>
  <si>
    <t xml:space="preserve">    文物保护</t>
  </si>
  <si>
    <t xml:space="preserve">    博物馆</t>
  </si>
  <si>
    <t xml:space="preserve">    其他新闻出版电影支出</t>
  </si>
  <si>
    <t xml:space="preserve">  99</t>
  </si>
  <si>
    <t xml:space="preserve">    文化产业发展专项支出</t>
  </si>
  <si>
    <t xml:space="preserve">    其他文化体育与传媒支出</t>
  </si>
  <si>
    <t>208</t>
  </si>
  <si>
    <t>社会保障和就业支出</t>
  </si>
  <si>
    <t xml:space="preserve">  208</t>
  </si>
  <si>
    <t xml:space="preserve">    机关服务</t>
  </si>
  <si>
    <t xml:space="preserve">    社会保险经办机构</t>
  </si>
  <si>
    <t>12</t>
  </si>
  <si>
    <t xml:space="preserve">    劳动人事争议调解仲裁</t>
  </si>
  <si>
    <t xml:space="preserve">    其他民政管理事务支出</t>
  </si>
  <si>
    <t xml:space="preserve">    基层政权和社区建设</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</si>
  <si>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</si>
  <si>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</si>
  <si>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</si>
  <si>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</si>
  <si>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职业培训补贴</t>
  </si>
  <si>
    <t xml:space="preserve">    公益性岗位补贴</t>
  </si>
  <si>
    <t xml:space="preserve">    其他就业补助支出</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</si>
  <si>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</si>
  <si>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</si>
  <si>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</si>
  <si>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</si>
  <si>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</si>
  <si>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</si>
  <si>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 xml:space="preserve">    退役士兵安置</t>
  </si>
  <si>
    <t xml:space="preserve">    其他退役安置支出</t>
  </si>
  <si>
    <t xml:space="preserve">  10</t>
  </si>
  <si>
    <t xml:space="preserve">    儿童福利</t>
  </si>
  <si>
    <t xml:space="preserve">    老年福利</t>
  </si>
  <si>
    <t xml:space="preserve">    其他社会福利支出</t>
  </si>
  <si>
    <t xml:space="preserve">    残疾人生活和护理补贴</t>
  </si>
  <si>
    <t xml:space="preserve">    其他残疾人事业支出</t>
  </si>
  <si>
    <t xml:space="preserve">  19</t>
  </si>
  <si>
    <t xml:space="preserve">    城市最低生活保障金支出</t>
  </si>
  <si>
    <t xml:space="preserve">    农村最低生活保障金支出</t>
  </si>
  <si>
    <t xml:space="preserve">  20</t>
  </si>
  <si>
    <t xml:space="preserve">    临时救助支出</t>
  </si>
  <si>
    <t xml:space="preserve">  21</t>
  </si>
  <si>
    <t xml:space="preserve">    农村特困人员救助供养支出</t>
  </si>
  <si>
    <t xml:space="preserve">  25</t>
  </si>
  <si>
    <t xml:space="preserve">    其他农村生活救助</t>
  </si>
  <si>
    <t xml:space="preserve">    财政对城乡居民基本养老保险基金的补助</t>
  </si>
  <si>
    <t xml:space="preserve">    其他社会保障和就业支出</t>
  </si>
  <si>
    <t>210</t>
  </si>
  <si>
    <t>卫生健康支出</t>
  </si>
  <si>
    <t xml:space="preserve">  210</t>
  </si>
  <si>
    <t xml:space="preserve">    其他卫生健康管理事务支出</t>
  </si>
  <si>
    <t xml:space="preserve">    综合医院</t>
  </si>
  <si>
    <t xml:space="preserve">    中医（民族）医院</t>
  </si>
  <si>
    <t xml:space="preserve">    城市社区卫生机构</t>
  </si>
  <si>
    <t xml:space="preserve">    乡镇卫生院</t>
  </si>
  <si>
    <t xml:space="preserve">    其他基层医疗卫生机构支出</t>
  </si>
  <si>
    <t xml:space="preserve">    疾病预防控制机构</t>
  </si>
  <si>
    <t xml:space="preserve">    卫生监督机构</t>
  </si>
  <si>
    <t xml:space="preserve">    妇幼保健机构</t>
  </si>
  <si>
    <t xml:space="preserve">    基本公共卫生服务</t>
  </si>
  <si>
    <t xml:space="preserve">    重大公共卫生专项</t>
  </si>
  <si>
    <t>16</t>
  </si>
  <si>
    <t xml:space="preserve">    计划生育机构</t>
  </si>
  <si>
    <t>17</t>
  </si>
  <si>
    <t xml:space="preserve">    计划生育服务</t>
  </si>
  <si>
    <t xml:space="preserve">    其他计划生育事务支出</t>
  </si>
  <si>
    <t xml:space="preserve">    行政单位医疗</t>
  </si>
  <si>
    <t xml:space="preserve">    事业单位医疗</t>
  </si>
  <si>
    <t xml:space="preserve">    公务员医疗补助</t>
  </si>
  <si>
    <t xml:space="preserve">  12</t>
  </si>
  <si>
    <t xml:space="preserve">    财政对城乡居民基本医疗保险基金的补助</t>
  </si>
  <si>
    <t xml:space="preserve">    城乡医疗救助</t>
  </si>
  <si>
    <t xml:space="preserve">  15</t>
  </si>
  <si>
    <t xml:space="preserve">    医疗保障经办事务</t>
  </si>
  <si>
    <t xml:space="preserve">  16</t>
  </si>
  <si>
    <t xml:space="preserve">    老龄卫生健康事务</t>
  </si>
  <si>
    <t>211</t>
  </si>
  <si>
    <t>节能环保支出</t>
  </si>
  <si>
    <t xml:space="preserve">  211</t>
  </si>
  <si>
    <t xml:space="preserve">    其他环境保护管理事务支出</t>
  </si>
  <si>
    <t xml:space="preserve">    大气</t>
  </si>
  <si>
    <t xml:space="preserve">    其他污染防治支出</t>
  </si>
  <si>
    <t xml:space="preserve"> '04</t>
  </si>
  <si>
    <t xml:space="preserve">    其他自然生态保护支出</t>
  </si>
  <si>
    <t>212</t>
  </si>
  <si>
    <t>城乡社区支出</t>
  </si>
  <si>
    <t xml:space="preserve">  212</t>
  </si>
  <si>
    <t xml:space="preserve">    城管执法</t>
  </si>
  <si>
    <t xml:space="preserve">    其他城乡社区管理事务支出</t>
  </si>
  <si>
    <t xml:space="preserve">    其他城乡社区公共设施支出</t>
  </si>
  <si>
    <t xml:space="preserve">    城乡社区环境卫生</t>
  </si>
  <si>
    <t xml:space="preserve">    其他城乡社区支出</t>
  </si>
  <si>
    <t>213</t>
  </si>
  <si>
    <t>农林水支出</t>
  </si>
  <si>
    <t xml:space="preserve">  213</t>
  </si>
  <si>
    <t xml:space="preserve">    科技转化与推广服务</t>
  </si>
  <si>
    <t xml:space="preserve">    病虫害控制</t>
  </si>
  <si>
    <t xml:space="preserve">    农产品质量安全</t>
  </si>
  <si>
    <t xml:space="preserve">    农产品加工与促销</t>
  </si>
  <si>
    <t xml:space="preserve">    农村道路建设</t>
  </si>
  <si>
    <t>52</t>
  </si>
  <si>
    <t xml:space="preserve">    对高校毕业生到基层任职补助</t>
  </si>
  <si>
    <t xml:space="preserve">    其他农业支出</t>
  </si>
  <si>
    <t xml:space="preserve">    森林培育</t>
  </si>
  <si>
    <t xml:space="preserve">    湿地保护</t>
  </si>
  <si>
    <t xml:space="preserve">    防灾减灾</t>
  </si>
  <si>
    <t xml:space="preserve">    其他林业和草原支出</t>
  </si>
  <si>
    <t xml:space="preserve">    水利行业业务管理</t>
  </si>
  <si>
    <t xml:space="preserve">    水利工程运行与维护</t>
  </si>
  <si>
    <t xml:space="preserve">    水利前期工作</t>
  </si>
  <si>
    <t>14</t>
  </si>
  <si>
    <t xml:space="preserve">    防汛</t>
  </si>
  <si>
    <t>15</t>
  </si>
  <si>
    <t xml:space="preserve">    抗旱</t>
  </si>
  <si>
    <t xml:space="preserve">    农村基础设施建设</t>
  </si>
  <si>
    <t xml:space="preserve">    生产发展</t>
  </si>
  <si>
    <t xml:space="preserve">    社会发展</t>
  </si>
  <si>
    <t xml:space="preserve">    扶贫贷款奖补和贴息</t>
  </si>
  <si>
    <t xml:space="preserve">    扶贫事业机构</t>
  </si>
  <si>
    <t xml:space="preserve">    其他扶贫支出</t>
  </si>
  <si>
    <t xml:space="preserve">    其他农业综合开发支出</t>
  </si>
  <si>
    <t xml:space="preserve">    对村级一事一议的补助</t>
  </si>
  <si>
    <t xml:space="preserve">    对村民委员会和村党支部的补助</t>
  </si>
  <si>
    <t xml:space="preserve">    农业保险保费补贴</t>
  </si>
  <si>
    <t xml:space="preserve">    其他农林水支出</t>
  </si>
  <si>
    <t>214</t>
  </si>
  <si>
    <t>交通运输支出</t>
  </si>
  <si>
    <t xml:space="preserve">  214</t>
  </si>
  <si>
    <t xml:space="preserve">    公路建设</t>
  </si>
  <si>
    <t xml:space="preserve">    公路养护</t>
  </si>
  <si>
    <t>215</t>
  </si>
  <si>
    <t>资源勘探信息等支出</t>
  </si>
  <si>
    <t xml:space="preserve">  215</t>
  </si>
  <si>
    <t xml:space="preserve">    工业和信息产业支持</t>
  </si>
  <si>
    <t xml:space="preserve">    其他工业和信息产业监管支出</t>
  </si>
  <si>
    <t xml:space="preserve">    中小企业发展专项</t>
  </si>
  <si>
    <t xml:space="preserve">    其他支持中小企业发展和管理支出</t>
  </si>
  <si>
    <t xml:space="preserve">    其他资源勘探信息等支出</t>
  </si>
  <si>
    <t>216</t>
  </si>
  <si>
    <t>商业服务业等支出</t>
  </si>
  <si>
    <t xml:space="preserve">  216</t>
  </si>
  <si>
    <t xml:space="preserve">    其他商业流通事务支出</t>
  </si>
  <si>
    <t>217</t>
  </si>
  <si>
    <t>金融支出</t>
  </si>
  <si>
    <t xml:space="preserve">    其他金融指出</t>
  </si>
  <si>
    <t>220</t>
  </si>
  <si>
    <t>自然资源海洋气象等支出</t>
  </si>
  <si>
    <t xml:space="preserve">  220</t>
  </si>
  <si>
    <t xml:space="preserve">    土地资源调查</t>
  </si>
  <si>
    <t xml:space="preserve">    地质矿产资源与环境调查</t>
  </si>
  <si>
    <t xml:space="preserve">    其他自然资源事务支出</t>
  </si>
  <si>
    <t xml:space="preserve">    气象服务</t>
  </si>
  <si>
    <t xml:space="preserve">    其他自然资源海洋气象等支出</t>
  </si>
  <si>
    <t>221</t>
  </si>
  <si>
    <t>住房保障支出</t>
  </si>
  <si>
    <t xml:space="preserve">  221</t>
  </si>
  <si>
    <t xml:space="preserve">    棚户区改造</t>
  </si>
  <si>
    <t xml:space="preserve">    住房公积金</t>
  </si>
  <si>
    <t xml:space="preserve">    其他城乡社区住宅支出</t>
  </si>
  <si>
    <t>222</t>
  </si>
  <si>
    <t>粮油物资储备支出</t>
  </si>
  <si>
    <t xml:space="preserve">  222</t>
  </si>
  <si>
    <t xml:space="preserve">    其他粮油事务支出</t>
  </si>
  <si>
    <t xml:space="preserve">    储备粮油补贴</t>
  </si>
  <si>
    <t>224</t>
  </si>
  <si>
    <t>灾害防治及应急管理支出</t>
  </si>
  <si>
    <t xml:space="preserve">  224</t>
  </si>
  <si>
    <t xml:space="preserve">    安全监管</t>
  </si>
  <si>
    <t xml:space="preserve">    其他应急管理支出</t>
  </si>
  <si>
    <t xml:space="preserve">    消防应急救援</t>
  </si>
  <si>
    <t xml:space="preserve">    自然灾害救灾补助</t>
  </si>
  <si>
    <t>227</t>
  </si>
  <si>
    <t>预备费</t>
  </si>
  <si>
    <t xml:space="preserve">  227</t>
  </si>
  <si>
    <t xml:space="preserve">  </t>
  </si>
  <si>
    <t xml:space="preserve">    预备费</t>
  </si>
  <si>
    <t>232</t>
  </si>
  <si>
    <t>债务付息支出</t>
  </si>
  <si>
    <t xml:space="preserve">    地方政府其他一般债务付息支出</t>
  </si>
  <si>
    <t>2019年铜川市新区一般公共预算支出预算表（政府经济分类）</t>
  </si>
  <si>
    <t>（表十）</t>
  </si>
  <si>
    <t xml:space="preserve">        单位：万元</t>
  </si>
  <si>
    <t>总计</t>
  </si>
  <si>
    <t>机关工资福利支出</t>
  </si>
  <si>
    <t>机关商品和服务支出</t>
  </si>
  <si>
    <t>机关资本性支出（一）</t>
  </si>
  <si>
    <t>对事业单位经常性补助</t>
  </si>
  <si>
    <t>对事业单位资本性补助</t>
  </si>
  <si>
    <t>对企业补助</t>
  </si>
  <si>
    <t>对个人和家庭的补助</t>
  </si>
  <si>
    <t>对社会保障基金补助</t>
  </si>
  <si>
    <t>债务利息及费用支出</t>
  </si>
  <si>
    <t>预备费及预留</t>
  </si>
  <si>
    <t>其他支出</t>
  </si>
  <si>
    <t>工资奖金津补贴</t>
  </si>
  <si>
    <t>社会保障缴费</t>
  </si>
  <si>
    <t>住房公积金</t>
  </si>
  <si>
    <t>其他工资福利支出</t>
  </si>
  <si>
    <t>办公经费</t>
  </si>
  <si>
    <t>会议费</t>
  </si>
  <si>
    <t>培训费</t>
  </si>
  <si>
    <t>专用材料购置费</t>
  </si>
  <si>
    <t>委托业务费</t>
  </si>
  <si>
    <t>公务接待费</t>
  </si>
  <si>
    <t>因公出国（境）费用</t>
  </si>
  <si>
    <t>公务用车运行维护费</t>
  </si>
  <si>
    <t>维修（护）费</t>
  </si>
  <si>
    <t>其他商品和服务支出</t>
  </si>
  <si>
    <t>房屋建筑物购建</t>
  </si>
  <si>
    <t>基础设施建设</t>
  </si>
  <si>
    <t>公务用车购置</t>
  </si>
  <si>
    <t>土地征迁补偿和安置支出</t>
  </si>
  <si>
    <t>设备购置</t>
  </si>
  <si>
    <t>大型修缮</t>
  </si>
  <si>
    <t>其他资本性支出</t>
  </si>
  <si>
    <t>工资性支出</t>
  </si>
  <si>
    <t>商品和服务支出</t>
  </si>
  <si>
    <t>其他对事业单位补助</t>
  </si>
  <si>
    <t>资本性支出（一）</t>
  </si>
  <si>
    <t>费用补贴</t>
  </si>
  <si>
    <t>利息补贴</t>
  </si>
  <si>
    <t>其他对企业补助</t>
  </si>
  <si>
    <t>社会福利和救助</t>
  </si>
  <si>
    <t>助学金</t>
  </si>
  <si>
    <t>个人农业生产补贴</t>
  </si>
  <si>
    <t>离退休费</t>
  </si>
  <si>
    <t>其他对个人和家庭的补助</t>
  </si>
  <si>
    <t>对社会保险基金补助</t>
  </si>
  <si>
    <t>国内债务付息</t>
  </si>
  <si>
    <t>对民间非营利组织和群众性自治补贴</t>
  </si>
  <si>
    <t>2019年铜川市新区本级一般公共预算支出预算表（功能分类）</t>
  </si>
  <si>
    <t>（表十一）</t>
  </si>
  <si>
    <t>2019年铜川市新区本级一般公共预算支出预算表（政府经济分类）</t>
  </si>
  <si>
    <t>（表十二）</t>
  </si>
  <si>
    <t>2019年铜川市新区一般公共预算基本支出预算表（功能分类）</t>
  </si>
  <si>
    <t>（表十三）</t>
  </si>
  <si>
    <t>科目名称</t>
  </si>
  <si>
    <t xml:space="preserve">  政府办公厅（室）及相关机构事务</t>
  </si>
  <si>
    <t xml:space="preserve">  发展与改革事务</t>
  </si>
  <si>
    <t xml:space="preserve">  统计信息事务</t>
  </si>
  <si>
    <t xml:space="preserve">  财政事务</t>
  </si>
  <si>
    <t xml:space="preserve">  纪检监察事务</t>
  </si>
  <si>
    <t xml:space="preserve">  商贸事务</t>
  </si>
  <si>
    <t xml:space="preserve">  组织事务</t>
  </si>
  <si>
    <t xml:space="preserve">  市场监督管理事务</t>
  </si>
  <si>
    <t xml:space="preserve">  公安</t>
  </si>
  <si>
    <t xml:space="preserve">  教育管理事务</t>
  </si>
  <si>
    <t xml:space="preserve">  普通教育</t>
  </si>
  <si>
    <t xml:space="preserve">  成人教育</t>
  </si>
  <si>
    <t xml:space="preserve">  其他教育支出</t>
  </si>
  <si>
    <t xml:space="preserve">  文化和旅游</t>
  </si>
  <si>
    <t xml:space="preserve">  人力资源和社会保障管理事务</t>
  </si>
  <si>
    <t xml:space="preserve">  民政管理事务</t>
  </si>
  <si>
    <t xml:space="preserve">  行政事业单位离退休</t>
  </si>
  <si>
    <t xml:space="preserve">    其他行政事业单位离退休支出</t>
  </si>
  <si>
    <t xml:space="preserve">  卫生健康管理事务</t>
  </si>
  <si>
    <t xml:space="preserve">  基层医疗卫生机构</t>
  </si>
  <si>
    <t xml:space="preserve">  公共卫生</t>
  </si>
  <si>
    <t xml:space="preserve">  行政事业单位医疗</t>
  </si>
  <si>
    <t xml:space="preserve">  城乡社区管理事务</t>
  </si>
  <si>
    <t xml:space="preserve">  城乡社区环境卫生</t>
  </si>
  <si>
    <t xml:space="preserve">  农业</t>
  </si>
  <si>
    <t xml:space="preserve">  扶贫</t>
  </si>
  <si>
    <t xml:space="preserve">  工业和信息产业监管</t>
  </si>
  <si>
    <t xml:space="preserve">  商业流通事务</t>
  </si>
  <si>
    <t xml:space="preserve">  自然资源事务</t>
  </si>
  <si>
    <t xml:space="preserve">  住房改革支出</t>
  </si>
  <si>
    <t xml:space="preserve">  应急管理事务</t>
  </si>
  <si>
    <t>2019年铜川市新区一般公共算基本支出预算表（政府经济分类）</t>
  </si>
  <si>
    <t>（表十四）</t>
  </si>
  <si>
    <t>2019年铜川市新区本级一般公共预算基本支出预算表（功能分类）</t>
  </si>
  <si>
    <t>（表十五）</t>
  </si>
  <si>
    <t>（表十六）</t>
  </si>
  <si>
    <t>2019年铜川市新区市下专项转移支付支出预算表（功能分类）</t>
  </si>
  <si>
    <t>（表十七）</t>
  </si>
  <si>
    <t>专项转移支付支出</t>
  </si>
  <si>
    <t xml:space="preserve">      其他发展与改革事务支出</t>
  </si>
  <si>
    <t xml:space="preserve">      财政监察</t>
  </si>
  <si>
    <t xml:space="preserve">      财政委托业务支出</t>
  </si>
  <si>
    <t xml:space="preserve">      其他税收事务支出</t>
  </si>
  <si>
    <t xml:space="preserve">      其他纪检监察事务支出</t>
  </si>
  <si>
    <t xml:space="preserve">      其他商贸事务支出</t>
  </si>
  <si>
    <t xml:space="preserve">      其他知识产权事务支出</t>
  </si>
  <si>
    <t xml:space="preserve">     其他民族事务支出</t>
  </si>
  <si>
    <t xml:space="preserve">      公务员事务</t>
  </si>
  <si>
    <t xml:space="preserve">     其他共产党事务支出</t>
  </si>
  <si>
    <t xml:space="preserve">     其他市场监督管理事务</t>
  </si>
  <si>
    <t xml:space="preserve">     其他一般公共服务支出</t>
  </si>
  <si>
    <t xml:space="preserve">      预备役部队</t>
  </si>
  <si>
    <t xml:space="preserve">     高等教育</t>
  </si>
  <si>
    <t xml:space="preserve">     其他职业教育支出</t>
  </si>
  <si>
    <t xml:space="preserve">     其他成人教育支出</t>
  </si>
  <si>
    <t xml:space="preserve">     培训支出</t>
  </si>
  <si>
    <t xml:space="preserve">     其他教育支出</t>
  </si>
  <si>
    <t xml:space="preserve">      其他科学技术支出</t>
  </si>
  <si>
    <t xml:space="preserve">     其他文化和旅游支出</t>
  </si>
  <si>
    <t xml:space="preserve">     文化产业发展专项支出</t>
  </si>
  <si>
    <t xml:space="preserve">     其他文化体育与传媒支出</t>
  </si>
  <si>
    <t xml:space="preserve">     伤残抚恤</t>
  </si>
  <si>
    <t xml:space="preserve">      农村籍退役士兵老年生活补助</t>
  </si>
  <si>
    <t xml:space="preserve">      退役士兵安置</t>
  </si>
  <si>
    <t xml:space="preserve">      儿童福利</t>
  </si>
  <si>
    <t xml:space="preserve">      老年福利</t>
  </si>
  <si>
    <t xml:space="preserve">      公务员医疗补助</t>
  </si>
  <si>
    <t xml:space="preserve">      大气</t>
  </si>
  <si>
    <t xml:space="preserve">      其他污染防治支出</t>
  </si>
  <si>
    <t xml:space="preserve">      其他自然生态保护支出</t>
  </si>
  <si>
    <t xml:space="preserve">      其他城乡社区管理事务支出</t>
  </si>
  <si>
    <t xml:space="preserve">    建设市场管理与监督</t>
  </si>
  <si>
    <t xml:space="preserve">      农产品加工与促销</t>
  </si>
  <si>
    <t xml:space="preserve">     农村道路建设</t>
  </si>
  <si>
    <t xml:space="preserve">      森林培育</t>
  </si>
  <si>
    <t xml:space="preserve">      湿地保护</t>
  </si>
  <si>
    <t xml:space="preserve">      防灾减灾</t>
  </si>
  <si>
    <t xml:space="preserve">      水利前期工作</t>
  </si>
  <si>
    <t xml:space="preserve">      农村基础设施建设</t>
  </si>
  <si>
    <t xml:space="preserve">      社会发展</t>
  </si>
  <si>
    <t xml:space="preserve">      扶贫贷款奖补和贴息</t>
  </si>
  <si>
    <t xml:space="preserve">      扶贫事业机构</t>
  </si>
  <si>
    <t xml:space="preserve">      其他扶贫支出</t>
  </si>
  <si>
    <t xml:space="preserve">      其他农业综合开发支出</t>
  </si>
  <si>
    <t xml:space="preserve">      对村级一事一议的补助</t>
  </si>
  <si>
    <t xml:space="preserve">      对村民委员会和村党支部的补助</t>
  </si>
  <si>
    <t xml:space="preserve">      农业保险保费补贴</t>
  </si>
  <si>
    <t xml:space="preserve">      其他农林水支出</t>
  </si>
  <si>
    <t xml:space="preserve">      公路建设</t>
  </si>
  <si>
    <t xml:space="preserve">      行政运行</t>
  </si>
  <si>
    <t xml:space="preserve">      工业和信息产业支持</t>
  </si>
  <si>
    <t xml:space="preserve">      其他工业和信息产业监管支出</t>
  </si>
  <si>
    <t xml:space="preserve">      其他商业流通事务支出</t>
  </si>
  <si>
    <t xml:space="preserve">      其他金融指出</t>
  </si>
  <si>
    <t xml:space="preserve">     地质矿产资源与环境调查</t>
  </si>
  <si>
    <t xml:space="preserve">     其他自然资源事务支出</t>
  </si>
  <si>
    <t xml:space="preserve">      棚户区改造</t>
  </si>
  <si>
    <t xml:space="preserve">      其他城乡社区住宅支出</t>
  </si>
  <si>
    <t xml:space="preserve">      安全监管</t>
  </si>
  <si>
    <t xml:space="preserve">      消防应急救援</t>
  </si>
  <si>
    <t xml:space="preserve">      自然灾害救灾补助</t>
  </si>
  <si>
    <t xml:space="preserve">      地方政府其他一般债务付息支出</t>
  </si>
  <si>
    <t>2019年铜川市新区市下专项转移支付支出预算表（政府经济分类）</t>
  </si>
  <si>
    <t>（表十八）</t>
  </si>
  <si>
    <t>其他对个人和家庭补助支出</t>
  </si>
  <si>
    <t>2019年铜川市新区一般公共预算中省市税收返还及转移支付预算表</t>
  </si>
  <si>
    <t>（表十九）</t>
  </si>
  <si>
    <t>项     目</t>
  </si>
  <si>
    <t>金    额</t>
  </si>
  <si>
    <t>合     计</t>
  </si>
  <si>
    <t xml:space="preserve">    返还性收入</t>
  </si>
  <si>
    <t xml:space="preserve">        税收返还</t>
  </si>
  <si>
    <t xml:space="preserve">        所得税基数返还补助</t>
  </si>
  <si>
    <t xml:space="preserve">        成品油价格和税费改革补助</t>
  </si>
  <si>
    <t xml:space="preserve">        增值税调整及营改增基数返还</t>
  </si>
  <si>
    <t xml:space="preserve">    一般性转移支付支出</t>
  </si>
  <si>
    <t xml:space="preserve">        均衡性转移支付支出</t>
  </si>
  <si>
    <t xml:space="preserve">        体制补助</t>
  </si>
  <si>
    <t xml:space="preserve">        县级基本财力保障机制奖补资金支出</t>
  </si>
  <si>
    <t xml:space="preserve">        结算补助支出</t>
  </si>
  <si>
    <t xml:space="preserve">        资源枯竭型城市转移支付补助支出</t>
  </si>
  <si>
    <t xml:space="preserve">        成品油价格和税费改革转移支付补助支出</t>
  </si>
  <si>
    <t xml:space="preserve">        基层公检法司转移支付支出</t>
  </si>
  <si>
    <t xml:space="preserve">        义务教育等转移支付支出</t>
  </si>
  <si>
    <t xml:space="preserve">        基本养老保险和低保等转移支付支出</t>
  </si>
  <si>
    <t xml:space="preserve">        调整工资转移补助支出</t>
  </si>
  <si>
    <t xml:space="preserve">        企业事业单位划转补助支出</t>
  </si>
  <si>
    <t xml:space="preserve">        其他一般性转移支付支出</t>
  </si>
  <si>
    <t xml:space="preserve">        新型农村合作医疗等转移支付支出</t>
  </si>
  <si>
    <t xml:space="preserve">        农村税费改革转移支付支出</t>
  </si>
  <si>
    <t xml:space="preserve">        固定数额补助支出</t>
  </si>
  <si>
    <t xml:space="preserve">    专项转移支付收入</t>
  </si>
  <si>
    <t>2018年铜川市新区政府性基金收入执行情况表</t>
  </si>
  <si>
    <t>（表二十）</t>
  </si>
  <si>
    <r>
      <rPr>
        <b/>
        <sz val="12"/>
        <rFont val="宋体"/>
        <charset val="134"/>
      </rPr>
      <t>项</t>
    </r>
    <r>
      <rPr>
        <b/>
        <sz val="11"/>
        <rFont val="宋体"/>
        <charset val="134"/>
      </rPr>
      <t xml:space="preserve">      目</t>
    </r>
  </si>
  <si>
    <r>
      <rPr>
        <b/>
        <sz val="12"/>
        <rFont val="宋体"/>
        <charset val="134"/>
      </rPr>
      <t>2018</t>
    </r>
    <r>
      <rPr>
        <b/>
        <sz val="11"/>
        <rFont val="宋体"/>
        <charset val="134"/>
      </rPr>
      <t>年执行数</t>
    </r>
  </si>
  <si>
    <t>2018年执行数比上年±%</t>
  </si>
  <si>
    <t>一、国有土地收益基金收入</t>
  </si>
  <si>
    <t>二、国有土地使用权出让金收入</t>
  </si>
  <si>
    <t>三、其他政府性基金收入</t>
  </si>
  <si>
    <t>四、新型墙体材料专项基金收入</t>
  </si>
  <si>
    <t>五、农业土地开发资金收入</t>
  </si>
  <si>
    <t>收入小计</t>
  </si>
  <si>
    <t>上年结余收入</t>
  </si>
  <si>
    <t>上级补助收入</t>
  </si>
  <si>
    <t>调入资金</t>
  </si>
  <si>
    <t>转贷新增债券收入</t>
  </si>
  <si>
    <t>备注：2018年执行数最终以结算数据为准。</t>
  </si>
  <si>
    <t>2018年铜川市新区政府性基金支出执行情况表</t>
  </si>
  <si>
    <t>（表二十一）</t>
  </si>
  <si>
    <r>
      <rPr>
        <b/>
        <sz val="12"/>
        <rFont val="宋体"/>
        <charset val="134"/>
      </rPr>
      <t>项</t>
    </r>
    <r>
      <rPr>
        <b/>
        <sz val="11"/>
        <rFont val="宋体"/>
        <charset val="134"/>
      </rPr>
      <t xml:space="preserve">        目</t>
    </r>
  </si>
  <si>
    <t>一、社会保障和就业支出</t>
  </si>
  <si>
    <t>二、城乡社区支出</t>
  </si>
  <si>
    <t>三、其他支出</t>
  </si>
  <si>
    <t>四、债务付息支出</t>
  </si>
  <si>
    <t>支出小计</t>
  </si>
  <si>
    <t>上解支出</t>
  </si>
  <si>
    <t>补助下级支出</t>
  </si>
  <si>
    <t>调出资金</t>
  </si>
  <si>
    <t>年终结余</t>
  </si>
  <si>
    <t>支出合计</t>
  </si>
  <si>
    <t>2019年铜川市新区政府性基金收入预算表</t>
  </si>
  <si>
    <t>（表二十二）</t>
  </si>
  <si>
    <r>
      <rPr>
        <b/>
        <sz val="12"/>
        <rFont val="宋体"/>
        <charset val="134"/>
      </rPr>
      <t>项</t>
    </r>
    <r>
      <rPr>
        <b/>
        <sz val="11"/>
        <rFont val="宋体"/>
        <charset val="134"/>
      </rPr>
      <t xml:space="preserve">                       目</t>
    </r>
  </si>
  <si>
    <r>
      <rPr>
        <b/>
        <sz val="12"/>
        <rFont val="宋体"/>
        <charset val="134"/>
      </rPr>
      <t>2019</t>
    </r>
    <r>
      <rPr>
        <b/>
        <sz val="11"/>
        <rFont val="宋体"/>
        <charset val="134"/>
      </rPr>
      <t>年
预算数</t>
    </r>
  </si>
  <si>
    <t>2019比上年预算+-%</t>
  </si>
  <si>
    <t>三、农业土地开发资金收入</t>
  </si>
  <si>
    <t>2019年铜川市新区政府性基金支出预算表</t>
  </si>
  <si>
    <t>（表二十三）</t>
  </si>
  <si>
    <t>2019年
预算数</t>
  </si>
  <si>
    <t>2019比上年预算±%</t>
  </si>
  <si>
    <t>2019年铜川市新区政府性基金转移支付预算表</t>
  </si>
  <si>
    <t>（表二十四）</t>
  </si>
  <si>
    <t>预算科目</t>
  </si>
  <si>
    <t>预算数</t>
  </si>
  <si>
    <t xml:space="preserve">      政府性基金转移收入</t>
  </si>
  <si>
    <t xml:space="preserve">      政府性基金上级补助收入</t>
  </si>
  <si>
    <t xml:space="preserve">      政府性基金省补助计划单列市收入</t>
  </si>
  <si>
    <t xml:space="preserve">      债务收入</t>
  </si>
  <si>
    <t xml:space="preserve">          地方政府债务收入</t>
  </si>
  <si>
    <t xml:space="preserve">             专项债务收入</t>
  </si>
  <si>
    <t xml:space="preserve">      债务转贷收入</t>
  </si>
  <si>
    <t xml:space="preserve">          地方政府专项债务转贷收入</t>
  </si>
  <si>
    <t xml:space="preserve">      政府性基金下级上解收入</t>
  </si>
  <si>
    <t xml:space="preserve">      政府性基金计划单列市上解省收入</t>
  </si>
  <si>
    <t xml:space="preserve">      政府性基金上年结余</t>
  </si>
  <si>
    <t xml:space="preserve">      政府性基金调入资金</t>
  </si>
  <si>
    <t xml:space="preserve">          1.一般公共预算调入</t>
  </si>
  <si>
    <t xml:space="preserve">          2.调入专项收入</t>
  </si>
  <si>
    <t xml:space="preserve">          3.其他调入</t>
  </si>
  <si>
    <t>收　　入　　总　　计　</t>
  </si>
  <si>
    <t>备注：因暂未收到上级政府性基金转移支付提前下达数且每年政府性基金转移支付变化较大，故未编制相关预算，此表无数据。</t>
  </si>
  <si>
    <t>2018年铜川市新区国有资本经营预算收入执行情况表</t>
  </si>
  <si>
    <t>（表二十五）</t>
  </si>
  <si>
    <t>收         入</t>
  </si>
  <si>
    <t>收入数</t>
  </si>
  <si>
    <t>完成预算进度</t>
  </si>
  <si>
    <t>一、利润收入</t>
  </si>
  <si>
    <t>二、其他国有资本经营预算收入</t>
  </si>
  <si>
    <t>2018年铜川市新区国有资本经营预算支出执行情况表</t>
  </si>
  <si>
    <t>（表二十六）</t>
  </si>
  <si>
    <t>支         出</t>
  </si>
  <si>
    <t>项    目</t>
  </si>
  <si>
    <t>支出数</t>
  </si>
  <si>
    <t>一、城乡社区等支出</t>
  </si>
  <si>
    <t xml:space="preserve">  公益性设施投资补助支出</t>
  </si>
  <si>
    <t>二、资源勘探信息等支出</t>
  </si>
  <si>
    <t xml:space="preserve">  其他国有资本经营预算支出</t>
  </si>
  <si>
    <t>三、商业服务业等支出</t>
  </si>
  <si>
    <t>四、其他支出</t>
  </si>
  <si>
    <t>转移性支出</t>
  </si>
  <si>
    <t>国有资本经营预算调出资金</t>
  </si>
  <si>
    <t>2019年铜川市新区国有资本经营预算收入预算表</t>
  </si>
  <si>
    <t>（表二十七）</t>
  </si>
  <si>
    <t>2018年预算数</t>
  </si>
  <si>
    <t>备注：因2019年无对应的国有资本经营预算收入，故未编制相应预算，所以此表无数据。</t>
  </si>
  <si>
    <t>2019年铜川市新区国有资本经营预算支出预算表</t>
  </si>
  <si>
    <t>（表二十八）</t>
  </si>
  <si>
    <t>备注：因2019年无对应的国有资本经营预算收入，按照以收定支原则，未编制支出预算，所以此表无数据。</t>
  </si>
  <si>
    <t>2019年铜川市新区国有资本经营转移支付预算表</t>
  </si>
  <si>
    <t>（表二十九）</t>
  </si>
  <si>
    <t>单位:万元</t>
  </si>
  <si>
    <t>新区</t>
  </si>
  <si>
    <t xml:space="preserve">国有资本经营预算支出 </t>
  </si>
  <si>
    <t>备注：因暂未收到上级国有资本经营预算转移支付提前下达数，故未编制相关预算，所以此表无数据。</t>
  </si>
  <si>
    <t>2018年铜川市新区社会保险基金收入执行情况表</t>
  </si>
  <si>
    <t>（表三十）</t>
  </si>
  <si>
    <r>
      <rPr>
        <sz val="12"/>
        <rFont val="宋体"/>
        <charset val="134"/>
      </rPr>
      <t>项</t>
    </r>
    <r>
      <rPr>
        <sz val="11"/>
        <rFont val="宋体"/>
        <charset val="134"/>
      </rPr>
      <t xml:space="preserve">       目</t>
    </r>
  </si>
  <si>
    <r>
      <rPr>
        <sz val="12"/>
        <rFont val="宋体"/>
        <charset val="134"/>
      </rPr>
      <t>2018</t>
    </r>
    <r>
      <rPr>
        <sz val="11"/>
        <rFont val="宋体"/>
        <charset val="134"/>
      </rPr>
      <t>年收入数</t>
    </r>
  </si>
  <si>
    <r>
      <rPr>
        <sz val="12"/>
        <rFont val="宋体"/>
        <charset val="134"/>
      </rPr>
      <t>增长</t>
    </r>
    <r>
      <rPr>
        <sz val="11"/>
        <rFont val="宋体"/>
        <charset val="134"/>
      </rPr>
      <t>%</t>
    </r>
  </si>
  <si>
    <t>一、企业职工基本养老保险基金收入</t>
  </si>
  <si>
    <t>二、失业保险基金收入</t>
  </si>
  <si>
    <t>三、职工基本医疗保险基金收入</t>
  </si>
  <si>
    <t>四、工伤保险基金收入</t>
  </si>
  <si>
    <t>五、生育保险基金收入</t>
  </si>
  <si>
    <t>六、新型农村合作医疗基金收入</t>
  </si>
  <si>
    <t>七、城镇居民基本医疗保险基金收入</t>
  </si>
  <si>
    <t>八、城乡居民基本养老保险基金收入</t>
  </si>
  <si>
    <t>九、机关事业单位基本养老保险基金收入</t>
  </si>
  <si>
    <t>十、城乡居民基本医疗保险基金收入</t>
  </si>
  <si>
    <t>十一、其他社会保险基金收入</t>
  </si>
  <si>
    <t>社会保险基金上解下拨收入</t>
  </si>
  <si>
    <t>2018年铜川市新区社会保险基金支出执行情况表</t>
  </si>
  <si>
    <t>（表三十一）</t>
  </si>
  <si>
    <r>
      <rPr>
        <sz val="12"/>
        <rFont val="宋体"/>
        <charset val="134"/>
      </rPr>
      <t>2018</t>
    </r>
    <r>
      <rPr>
        <sz val="11"/>
        <rFont val="宋体"/>
        <charset val="134"/>
      </rPr>
      <t>年支出数</t>
    </r>
  </si>
  <si>
    <t>一、企业职工基本养老保险基金支出</t>
  </si>
  <si>
    <t>二、失业保险基金支出</t>
  </si>
  <si>
    <t>三、职工基本医疗保险基金支出</t>
  </si>
  <si>
    <t>四、工伤保险基金支出</t>
  </si>
  <si>
    <t>五、生育保险基金支出</t>
  </si>
  <si>
    <t>六、新型农村合作医疗基金支出</t>
  </si>
  <si>
    <t>七、城镇居民基本医疗保险基金支出</t>
  </si>
  <si>
    <t>八、城乡居民基本养老保险基金支出</t>
  </si>
  <si>
    <t>九、机关事业单位基本养老保险基金支出</t>
  </si>
  <si>
    <t>十、城乡居民基本医疗保险基金支出</t>
  </si>
  <si>
    <t>十一、其他社会保险基金支出</t>
  </si>
  <si>
    <t>社会保险基金上解下拨支出</t>
  </si>
  <si>
    <t>2019年铜川市新区社会保险基金收入预算表</t>
  </si>
  <si>
    <t>（表三十二）</t>
  </si>
  <si>
    <t>项       目</t>
  </si>
  <si>
    <t>2018年收入数</t>
  </si>
  <si>
    <t>2019年铜川市新区社会保险基金支出预算表</t>
  </si>
  <si>
    <t>（表三十三）</t>
  </si>
  <si>
    <t>2018年支出数</t>
  </si>
  <si>
    <t>2018年底铜川市新区政府性债务余额情况表</t>
  </si>
  <si>
    <t>（表三十四）</t>
  </si>
  <si>
    <t>区域</t>
  </si>
  <si>
    <t>政府债务限额</t>
  </si>
  <si>
    <t>政府性债务合计</t>
  </si>
  <si>
    <t>政府债务</t>
  </si>
  <si>
    <t>政府负有担保责任债务</t>
  </si>
  <si>
    <t>政府可能承担一定救助责任的债务</t>
  </si>
  <si>
    <t>一般债务</t>
  </si>
  <si>
    <t>专项债务</t>
  </si>
  <si>
    <t>2018年底铜川市新区政府性债务余额变动情况表</t>
  </si>
  <si>
    <t>（表三十五）</t>
  </si>
  <si>
    <r>
      <rPr>
        <sz val="10"/>
        <rFont val="Times New Roman"/>
        <charset val="134"/>
      </rPr>
      <t xml:space="preserve">      </t>
    </r>
    <r>
      <rPr>
        <sz val="10"/>
        <rFont val="宋体"/>
        <charset val="134"/>
      </rPr>
      <t>单位：万元</t>
    </r>
  </si>
  <si>
    <t>政府或有债务</t>
  </si>
  <si>
    <t>期初余额</t>
  </si>
  <si>
    <t>当期增加</t>
  </si>
  <si>
    <t>当期减少</t>
  </si>
  <si>
    <t>期末余额</t>
  </si>
  <si>
    <t>备注：2018年政府性债务余额变动最终以结算数为准。</t>
  </si>
  <si>
    <t>2018年铜川市新区政府一般债务限额和余额情况统计表</t>
  </si>
  <si>
    <t>（表三十六）</t>
  </si>
  <si>
    <t>区  域</t>
  </si>
  <si>
    <t>一般债务限额</t>
  </si>
  <si>
    <t>一般债务余额</t>
  </si>
  <si>
    <t>备 注</t>
  </si>
  <si>
    <t>新  区</t>
  </si>
  <si>
    <t>2018年铜川市新区政府专项债务限额和余额情况统计表</t>
  </si>
  <si>
    <t>（表三十七）</t>
  </si>
  <si>
    <t>专项债务限额</t>
  </si>
  <si>
    <t>专项债务余额</t>
  </si>
  <si>
    <t>2019年铜川市新区政府一般债务限额及余额预算表</t>
  </si>
  <si>
    <t>（表三十八）</t>
  </si>
  <si>
    <t>政府一般债务限额（年初）</t>
  </si>
  <si>
    <t>政府一般债务期初余额</t>
  </si>
  <si>
    <t>2019年铜川市新区政府专项债务限额及余额预算表</t>
  </si>
  <si>
    <t>（表三十九）</t>
  </si>
  <si>
    <t>政府专项债务限额（年初）</t>
  </si>
  <si>
    <t>政府专项债务期初余额</t>
  </si>
</sst>
</file>

<file path=xl/styles.xml><?xml version="1.0" encoding="utf-8"?>
<styleSheet xmlns="http://schemas.openxmlformats.org/spreadsheetml/2006/main">
  <numFmts count="13">
    <numFmt numFmtId="42" formatCode="_ &quot;￥&quot;* #,##0_ ;_ &quot;￥&quot;* \-#,##0_ ;_ &quot;￥&quot;* &quot;-&quot;_ ;_ @_ "/>
    <numFmt numFmtId="44" formatCode="_ &quot;￥&quot;* #,##0.00_ ;_ &quot;￥&quot;* \-#,##0.00_ ;_ &quot;￥&quot;* &quot;-&quot;??_ ;_ @_ "/>
    <numFmt numFmtId="176" formatCode="0_);[Red]\(0\)"/>
    <numFmt numFmtId="41" formatCode="_ * #,##0_ ;_ * \-#,##0_ ;_ * &quot;-&quot;_ ;_ @_ "/>
    <numFmt numFmtId="43" formatCode="_ * #,##0.00_ ;_ * \-#,##0.00_ ;_ * &quot;-&quot;??_ ;_ @_ "/>
    <numFmt numFmtId="177" formatCode="#,##0_);[Red]\(#,##0\)"/>
    <numFmt numFmtId="178" formatCode="0.00_);[Red]\(0.00\)"/>
    <numFmt numFmtId="179" formatCode="0_ "/>
    <numFmt numFmtId="180" formatCode="0.0_ "/>
    <numFmt numFmtId="181" formatCode="0.0%"/>
    <numFmt numFmtId="182" formatCode="0;_밀"/>
    <numFmt numFmtId="183" formatCode="0.0_);[Red]\(0.0\)"/>
    <numFmt numFmtId="184" formatCode="0.00_ "/>
  </numFmts>
  <fonts count="73">
    <font>
      <sz val="12"/>
      <name val="宋体"/>
      <charset val="134"/>
    </font>
    <font>
      <sz val="12"/>
      <name val="方正小标宋简体"/>
      <charset val="134"/>
    </font>
    <font>
      <sz val="12"/>
      <name val="宋体"/>
      <charset val="134"/>
      <scheme val="major"/>
    </font>
    <font>
      <sz val="14"/>
      <name val="方正小标宋简体"/>
      <charset val="134"/>
    </font>
    <font>
      <sz val="18"/>
      <name val="方正小标宋简体"/>
      <charset val="134"/>
    </font>
    <font>
      <b/>
      <sz val="20"/>
      <name val="宋体"/>
      <charset val="134"/>
      <scheme val="minor"/>
    </font>
    <font>
      <sz val="12"/>
      <name val="宋体"/>
      <charset val="134"/>
      <scheme val="minor"/>
    </font>
    <font>
      <sz val="10"/>
      <name val="宋体"/>
      <charset val="134"/>
      <scheme val="minor"/>
    </font>
    <font>
      <b/>
      <sz val="12"/>
      <name val="宋体"/>
      <charset val="134"/>
      <scheme val="minor"/>
    </font>
    <font>
      <b/>
      <sz val="12"/>
      <name val="宋体"/>
      <charset val="134"/>
    </font>
    <font>
      <b/>
      <sz val="11"/>
      <name val="宋体"/>
      <charset val="134"/>
      <scheme val="minor"/>
    </font>
    <font>
      <sz val="11"/>
      <name val="宋体"/>
      <charset val="134"/>
    </font>
    <font>
      <sz val="10"/>
      <name val="宋体"/>
      <charset val="134"/>
    </font>
    <font>
      <b/>
      <sz val="10"/>
      <name val="宋体"/>
      <charset val="134"/>
      <scheme val="minor"/>
    </font>
    <font>
      <sz val="10"/>
      <name val="Times New Roman"/>
      <charset val="134"/>
    </font>
    <font>
      <b/>
      <sz val="10"/>
      <name val="Times New Roman"/>
      <charset val="134"/>
    </font>
    <font>
      <b/>
      <sz val="10"/>
      <name val="宋体"/>
      <charset val="134"/>
    </font>
    <font>
      <sz val="18"/>
      <name val="宋体"/>
      <charset val="134"/>
      <scheme val="minor"/>
    </font>
    <font>
      <sz val="11"/>
      <name val="宋体"/>
      <charset val="134"/>
      <scheme val="minor"/>
    </font>
    <font>
      <sz val="20"/>
      <name val="宋体"/>
      <charset val="134"/>
      <scheme val="minor"/>
    </font>
    <font>
      <sz val="10"/>
      <name val="方正小标宋简体"/>
      <charset val="134"/>
    </font>
    <font>
      <sz val="10"/>
      <name val="黑体"/>
      <charset val="134"/>
    </font>
    <font>
      <sz val="10"/>
      <name val="Helv"/>
      <charset val="134"/>
    </font>
    <font>
      <b/>
      <sz val="11"/>
      <name val="Helv"/>
      <charset val="134"/>
    </font>
    <font>
      <sz val="11"/>
      <name val="Helv"/>
      <charset val="134"/>
    </font>
    <font>
      <b/>
      <sz val="9"/>
      <name val="宋体"/>
      <charset val="134"/>
      <scheme val="minor"/>
    </font>
    <font>
      <sz val="9"/>
      <name val="宋体"/>
      <charset val="134"/>
      <scheme val="minor"/>
    </font>
    <font>
      <sz val="9"/>
      <name val="宋体"/>
      <charset val="134"/>
    </font>
    <font>
      <b/>
      <sz val="9"/>
      <name val="宋体"/>
      <charset val="134"/>
    </font>
    <font>
      <sz val="16"/>
      <name val="方正小标宋简体"/>
      <charset val="134"/>
    </font>
    <font>
      <sz val="13"/>
      <name val="方正小标宋简体"/>
      <charset val="134"/>
    </font>
    <font>
      <sz val="7"/>
      <name val="宋体"/>
      <charset val="134"/>
      <scheme val="minor"/>
    </font>
    <font>
      <b/>
      <sz val="7"/>
      <name val="宋体"/>
      <charset val="134"/>
      <scheme val="minor"/>
    </font>
    <font>
      <sz val="7"/>
      <name val="宋体"/>
      <charset val="134"/>
    </font>
    <font>
      <sz val="8"/>
      <name val="宋体"/>
      <charset val="134"/>
    </font>
    <font>
      <sz val="8"/>
      <name val="宋体"/>
      <charset val="134"/>
      <scheme val="minor"/>
    </font>
    <font>
      <b/>
      <sz val="8"/>
      <name val="宋体"/>
      <charset val="134"/>
      <scheme val="minor"/>
    </font>
    <font>
      <sz val="11"/>
      <name val="方正小标宋简体"/>
      <charset val="134"/>
    </font>
    <font>
      <b/>
      <sz val="11"/>
      <name val="宋体"/>
      <charset val="134"/>
    </font>
    <font>
      <sz val="11"/>
      <color indexed="8"/>
      <name val="宋体"/>
      <charset val="134"/>
      <scheme val="minor"/>
    </font>
    <font>
      <sz val="11"/>
      <color theme="1"/>
      <name val="宋体"/>
      <charset val="134"/>
      <scheme val="minor"/>
    </font>
    <font>
      <sz val="12"/>
      <color indexed="8"/>
      <name val="宋体"/>
      <charset val="134"/>
    </font>
    <font>
      <sz val="11"/>
      <color indexed="8"/>
      <name val="宋体"/>
      <charset val="134"/>
    </font>
    <font>
      <sz val="18"/>
      <color indexed="8"/>
      <name val="方正小标宋简体"/>
      <charset val="134"/>
    </font>
    <font>
      <sz val="18"/>
      <color indexed="8"/>
      <name val="宋体"/>
      <charset val="134"/>
      <scheme val="minor"/>
    </font>
    <font>
      <sz val="12"/>
      <color indexed="8"/>
      <name val="宋体"/>
      <charset val="134"/>
      <scheme val="minor"/>
    </font>
    <font>
      <b/>
      <sz val="11"/>
      <color indexed="8"/>
      <name val="宋体"/>
      <charset val="134"/>
      <scheme val="minor"/>
    </font>
    <font>
      <sz val="12"/>
      <name val="Helv"/>
      <charset val="134"/>
    </font>
    <font>
      <sz val="9"/>
      <color indexed="8"/>
      <name val="宋体"/>
      <charset val="134"/>
    </font>
    <font>
      <sz val="9"/>
      <color indexed="8"/>
      <name val="宋体"/>
      <charset val="134"/>
      <scheme val="minor"/>
    </font>
    <font>
      <b/>
      <sz val="10"/>
      <name val="Helv"/>
      <charset val="134"/>
    </font>
    <font>
      <sz val="9"/>
      <name val="仿宋_GB2312"/>
      <charset val="134"/>
    </font>
    <font>
      <sz val="14"/>
      <name val="黑体"/>
      <charset val="134"/>
    </font>
    <font>
      <b/>
      <sz val="18"/>
      <name val="宋体"/>
      <charset val="134"/>
      <scheme val="minor"/>
    </font>
    <font>
      <sz val="11"/>
      <color theme="1"/>
      <name val="宋体"/>
      <charset val="0"/>
      <scheme val="minor"/>
    </font>
    <font>
      <sz val="11"/>
      <color rgb="FFFF0000"/>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sz val="11"/>
      <color rgb="FF9C0006"/>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5"/>
        <bgColor indexed="64"/>
      </patternFill>
    </fill>
    <fill>
      <patternFill patternType="solid">
        <fgColor theme="9"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9" tint="0.599993896298105"/>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2">
    <xf numFmtId="0" fontId="0" fillId="0" borderId="0"/>
    <xf numFmtId="42" fontId="40" fillId="0" borderId="0" applyFont="0" applyFill="0" applyBorder="0" applyAlignment="0" applyProtection="0">
      <alignment vertical="center"/>
    </xf>
    <xf numFmtId="0" fontId="54" fillId="5" borderId="0" applyNumberFormat="0" applyBorder="0" applyAlignment="0" applyProtection="0">
      <alignment vertical="center"/>
    </xf>
    <xf numFmtId="0" fontId="58" fillId="10" borderId="13" applyNumberFormat="0" applyAlignment="0" applyProtection="0">
      <alignment vertical="center"/>
    </xf>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0" fontId="54" fillId="14" borderId="0" applyNumberFormat="0" applyBorder="0" applyAlignment="0" applyProtection="0">
      <alignment vertical="center"/>
    </xf>
    <xf numFmtId="0" fontId="60" fillId="12" borderId="0" applyNumberFormat="0" applyBorder="0" applyAlignment="0" applyProtection="0">
      <alignment vertical="center"/>
    </xf>
    <xf numFmtId="43" fontId="0" fillId="0" borderId="0" applyFont="0" applyFill="0" applyBorder="0" applyAlignment="0" applyProtection="0"/>
    <xf numFmtId="0" fontId="56" fillId="17" borderId="0" applyNumberFormat="0" applyBorder="0" applyAlignment="0" applyProtection="0">
      <alignment vertical="center"/>
    </xf>
    <xf numFmtId="0" fontId="62" fillId="0" borderId="0" applyNumberFormat="0" applyFill="0" applyBorder="0" applyAlignment="0" applyProtection="0">
      <alignment vertical="center"/>
    </xf>
    <xf numFmtId="9" fontId="0" fillId="0" borderId="0" applyFont="0" applyFill="0" applyBorder="0" applyAlignment="0" applyProtection="0"/>
    <xf numFmtId="0" fontId="63" fillId="0" borderId="0" applyNumberFormat="0" applyFill="0" applyBorder="0" applyAlignment="0" applyProtection="0">
      <alignment vertical="center"/>
    </xf>
    <xf numFmtId="9" fontId="0" fillId="0" borderId="0" applyFont="0" applyFill="0" applyBorder="0" applyAlignment="0" applyProtection="0"/>
    <xf numFmtId="0" fontId="40" fillId="0" borderId="0">
      <alignment vertical="center"/>
    </xf>
    <xf numFmtId="0" fontId="40" fillId="21" borderId="15" applyNumberFormat="0" applyFont="0" applyAlignment="0" applyProtection="0">
      <alignment vertical="center"/>
    </xf>
    <xf numFmtId="0" fontId="56" fillId="8" borderId="0" applyNumberFormat="0" applyBorder="0" applyAlignment="0" applyProtection="0">
      <alignment vertical="center"/>
    </xf>
    <xf numFmtId="0" fontId="6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17" applyNumberFormat="0" applyFill="0" applyAlignment="0" applyProtection="0">
      <alignment vertical="center"/>
    </xf>
    <xf numFmtId="0" fontId="22" fillId="0" borderId="0"/>
    <xf numFmtId="0" fontId="69" fillId="0" borderId="17" applyNumberFormat="0" applyFill="0" applyAlignment="0" applyProtection="0">
      <alignment vertical="center"/>
    </xf>
    <xf numFmtId="0" fontId="56" fillId="20" borderId="0" applyNumberFormat="0" applyBorder="0" applyAlignment="0" applyProtection="0">
      <alignment vertical="center"/>
    </xf>
    <xf numFmtId="0" fontId="65" fillId="0" borderId="19" applyNumberFormat="0" applyFill="0" applyAlignment="0" applyProtection="0">
      <alignment vertical="center"/>
    </xf>
    <xf numFmtId="0" fontId="56" fillId="28" borderId="0" applyNumberFormat="0" applyBorder="0" applyAlignment="0" applyProtection="0">
      <alignment vertical="center"/>
    </xf>
    <xf numFmtId="0" fontId="61" fillId="18" borderId="14" applyNumberFormat="0" applyAlignment="0" applyProtection="0">
      <alignment vertical="center"/>
    </xf>
    <xf numFmtId="0" fontId="71" fillId="18" borderId="13" applyNumberFormat="0" applyAlignment="0" applyProtection="0">
      <alignment vertical="center"/>
    </xf>
    <xf numFmtId="0" fontId="72" fillId="30" borderId="20" applyNumberFormat="0" applyAlignment="0" applyProtection="0">
      <alignment vertical="center"/>
    </xf>
    <xf numFmtId="0" fontId="54" fillId="27" borderId="0" applyNumberFormat="0" applyBorder="0" applyAlignment="0" applyProtection="0">
      <alignment vertical="center"/>
    </xf>
    <xf numFmtId="0" fontId="56" fillId="22" borderId="0" applyNumberFormat="0" applyBorder="0" applyAlignment="0" applyProtection="0">
      <alignment vertical="center"/>
    </xf>
    <xf numFmtId="0" fontId="70" fillId="0" borderId="18" applyNumberFormat="0" applyFill="0" applyAlignment="0" applyProtection="0">
      <alignment vertical="center"/>
    </xf>
    <xf numFmtId="0" fontId="22" fillId="0" borderId="0"/>
    <xf numFmtId="0" fontId="64" fillId="0" borderId="16" applyNumberFormat="0" applyFill="0" applyAlignment="0" applyProtection="0">
      <alignment vertical="center"/>
    </xf>
    <xf numFmtId="0" fontId="57" fillId="9" borderId="0" applyNumberFormat="0" applyBorder="0" applyAlignment="0" applyProtection="0">
      <alignment vertical="center"/>
    </xf>
    <xf numFmtId="0" fontId="59" fillId="11" borderId="0" applyNumberFormat="0" applyBorder="0" applyAlignment="0" applyProtection="0">
      <alignment vertical="center"/>
    </xf>
    <xf numFmtId="0" fontId="54" fillId="16" borderId="0" applyNumberFormat="0" applyBorder="0" applyAlignment="0" applyProtection="0">
      <alignment vertical="center"/>
    </xf>
    <xf numFmtId="0" fontId="56" fillId="29" borderId="0" applyNumberFormat="0" applyBorder="0" applyAlignment="0" applyProtection="0">
      <alignment vertical="center"/>
    </xf>
    <xf numFmtId="0" fontId="54" fillId="25" borderId="0" applyNumberFormat="0" applyBorder="0" applyAlignment="0" applyProtection="0">
      <alignment vertical="center"/>
    </xf>
    <xf numFmtId="0" fontId="54" fillId="7" borderId="0" applyNumberFormat="0" applyBorder="0" applyAlignment="0" applyProtection="0">
      <alignment vertical="center"/>
    </xf>
    <xf numFmtId="0" fontId="54" fillId="6" borderId="0" applyNumberFormat="0" applyBorder="0" applyAlignment="0" applyProtection="0">
      <alignment vertical="center"/>
    </xf>
    <xf numFmtId="0" fontId="54" fillId="31" borderId="0" applyNumberFormat="0" applyBorder="0" applyAlignment="0" applyProtection="0">
      <alignment vertical="center"/>
    </xf>
    <xf numFmtId="0" fontId="56" fillId="32" borderId="0" applyNumberFormat="0" applyBorder="0" applyAlignment="0" applyProtection="0">
      <alignment vertical="center"/>
    </xf>
    <xf numFmtId="0" fontId="56" fillId="26" borderId="0" applyNumberFormat="0" applyBorder="0" applyAlignment="0" applyProtection="0">
      <alignment vertical="center"/>
    </xf>
    <xf numFmtId="0" fontId="54" fillId="33" borderId="0" applyNumberFormat="0" applyBorder="0" applyAlignment="0" applyProtection="0">
      <alignment vertical="center"/>
    </xf>
    <xf numFmtId="0" fontId="54" fillId="15" borderId="0" applyNumberFormat="0" applyBorder="0" applyAlignment="0" applyProtection="0">
      <alignment vertical="center"/>
    </xf>
    <xf numFmtId="0" fontId="56" fillId="13" borderId="0" applyNumberFormat="0" applyBorder="0" applyAlignment="0" applyProtection="0">
      <alignment vertical="center"/>
    </xf>
    <xf numFmtId="0" fontId="54" fillId="4" borderId="0" applyNumberFormat="0" applyBorder="0" applyAlignment="0" applyProtection="0">
      <alignment vertical="center"/>
    </xf>
    <xf numFmtId="0" fontId="56" fillId="19" borderId="0" applyNumberFormat="0" applyBorder="0" applyAlignment="0" applyProtection="0">
      <alignment vertical="center"/>
    </xf>
    <xf numFmtId="0" fontId="56" fillId="24" borderId="0" applyNumberFormat="0" applyBorder="0" applyAlignment="0" applyProtection="0">
      <alignment vertical="center"/>
    </xf>
    <xf numFmtId="0" fontId="54" fillId="34" borderId="0" applyNumberFormat="0" applyBorder="0" applyAlignment="0" applyProtection="0">
      <alignment vertical="center"/>
    </xf>
    <xf numFmtId="0" fontId="56" fillId="23" borderId="0" applyNumberFormat="0" applyBorder="0" applyAlignment="0" applyProtection="0">
      <alignment vertical="center"/>
    </xf>
    <xf numFmtId="0" fontId="27" fillId="0" borderId="0"/>
    <xf numFmtId="0" fontId="0" fillId="0" borderId="0"/>
    <xf numFmtId="0" fontId="22" fillId="0" borderId="0"/>
    <xf numFmtId="0" fontId="0" fillId="0" borderId="0"/>
    <xf numFmtId="0" fontId="0" fillId="0" borderId="0"/>
    <xf numFmtId="43" fontId="0" fillId="0" borderId="0" applyFont="0" applyFill="0" applyBorder="0" applyAlignment="0" applyProtection="0"/>
    <xf numFmtId="0" fontId="0" fillId="0" borderId="0"/>
    <xf numFmtId="0" fontId="0" fillId="0" borderId="0"/>
    <xf numFmtId="0" fontId="0" fillId="0" borderId="0"/>
  </cellStyleXfs>
  <cellXfs count="438">
    <xf numFmtId="0" fontId="0" fillId="0" borderId="0" xfId="0"/>
    <xf numFmtId="0" fontId="1" fillId="0" borderId="0" xfId="0" applyFont="1" applyFill="1" applyBorder="1" applyAlignment="1"/>
    <xf numFmtId="0" fontId="2" fillId="0" borderId="0" xfId="0" applyFont="1" applyFill="1" applyBorder="1" applyAlignment="1"/>
    <xf numFmtId="0" fontId="0" fillId="0" borderId="0" xfId="0" applyFill="1" applyBorder="1" applyAlignment="1"/>
    <xf numFmtId="0" fontId="3" fillId="0" borderId="0" xfId="0" applyFont="1" applyFill="1" applyBorder="1" applyAlignment="1">
      <alignment horizontal="left"/>
    </xf>
    <xf numFmtId="0" fontId="4" fillId="0" borderId="0" xfId="0" applyFont="1" applyFill="1" applyBorder="1" applyAlignment="1">
      <alignment horizontal="center" vertical="center"/>
    </xf>
    <xf numFmtId="0" fontId="5" fillId="0" borderId="0" xfId="0" applyFont="1" applyFill="1" applyBorder="1" applyAlignment="1">
      <alignment vertical="center"/>
    </xf>
    <xf numFmtId="0" fontId="6" fillId="0" borderId="0" xfId="0" applyFont="1" applyFill="1" applyBorder="1" applyAlignment="1"/>
    <xf numFmtId="0" fontId="7" fillId="0" borderId="0" xfId="0" applyFont="1" applyFill="1" applyBorder="1" applyAlignment="1">
      <alignment horizontal="left" vertical="center"/>
    </xf>
    <xf numFmtId="0" fontId="7"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8" fillId="0" borderId="1" xfId="61" applyFont="1" applyFill="1" applyBorder="1" applyAlignment="1">
      <alignment horizontal="center" vertical="center" wrapText="1"/>
    </xf>
    <xf numFmtId="0" fontId="6" fillId="0" borderId="1" xfId="61" applyFont="1" applyFill="1" applyBorder="1" applyAlignment="1">
      <alignment horizontal="center" vertical="center"/>
    </xf>
    <xf numFmtId="0" fontId="6" fillId="0" borderId="1" xfId="0" applyFont="1" applyFill="1" applyBorder="1" applyAlignment="1">
      <alignment horizontal="center" vertical="center"/>
    </xf>
    <xf numFmtId="0" fontId="9" fillId="0" borderId="0" xfId="0" applyFont="1" applyFill="1" applyBorder="1" applyAlignment="1"/>
    <xf numFmtId="0" fontId="6" fillId="0" borderId="0" xfId="0" applyFont="1" applyFill="1" applyBorder="1" applyAlignment="1">
      <alignment horizontal="left" vertical="center"/>
    </xf>
    <xf numFmtId="176" fontId="6" fillId="0" borderId="1" xfId="61" applyNumberFormat="1" applyFont="1" applyBorder="1" applyAlignment="1">
      <alignment horizontal="center" vertical="center"/>
    </xf>
    <xf numFmtId="0" fontId="8" fillId="0" borderId="0" xfId="0" applyFont="1" applyFill="1" applyBorder="1" applyAlignment="1"/>
    <xf numFmtId="0" fontId="1" fillId="0" borderId="0" xfId="0" applyFont="1"/>
    <xf numFmtId="0" fontId="3" fillId="0" borderId="0" xfId="0" applyFont="1" applyAlignment="1">
      <alignment horizontal="left"/>
    </xf>
    <xf numFmtId="0" fontId="4" fillId="0" borderId="0" xfId="56" applyFont="1" applyAlignment="1">
      <alignment horizontal="center" vertical="center"/>
    </xf>
    <xf numFmtId="0" fontId="6" fillId="0" borderId="0" xfId="0" applyFont="1"/>
    <xf numFmtId="0" fontId="7" fillId="0" borderId="0" xfId="56" applyFont="1" applyAlignment="1" applyProtection="1">
      <alignment vertical="center"/>
      <protection locked="0"/>
    </xf>
    <xf numFmtId="0" fontId="7" fillId="0" borderId="0" xfId="61" applyFont="1" applyBorder="1" applyAlignment="1">
      <alignment vertical="center"/>
    </xf>
    <xf numFmtId="0" fontId="7" fillId="0" borderId="0" xfId="56" applyFont="1" applyAlignment="1" applyProtection="1">
      <alignment horizontal="right" vertical="center"/>
      <protection locked="0"/>
    </xf>
    <xf numFmtId="0" fontId="10" fillId="0" borderId="1" xfId="61" applyFont="1" applyBorder="1" applyAlignment="1">
      <alignment horizontal="center" vertical="center" wrapText="1"/>
    </xf>
    <xf numFmtId="0" fontId="6" fillId="0" borderId="1" xfId="61" applyFont="1" applyBorder="1" applyAlignment="1">
      <alignment horizontal="center" vertical="center"/>
    </xf>
    <xf numFmtId="176" fontId="6" fillId="0" borderId="1" xfId="61" applyNumberFormat="1" applyFont="1" applyBorder="1" applyAlignment="1">
      <alignment vertical="center"/>
    </xf>
    <xf numFmtId="0" fontId="8" fillId="0" borderId="1" xfId="61" applyFont="1" applyBorder="1" applyAlignment="1">
      <alignment horizontal="center" vertical="center" wrapText="1"/>
    </xf>
    <xf numFmtId="177" fontId="6" fillId="0" borderId="1" xfId="61" applyNumberFormat="1" applyFont="1" applyBorder="1" applyAlignment="1">
      <alignment vertical="center"/>
    </xf>
    <xf numFmtId="0" fontId="11" fillId="0" borderId="0" xfId="0" applyFont="1" applyAlignment="1">
      <alignment horizontal="center"/>
    </xf>
    <xf numFmtId="0" fontId="12" fillId="0" borderId="0" xfId="0" applyFont="1" applyFill="1" applyAlignment="1">
      <alignment horizontal="center"/>
    </xf>
    <xf numFmtId="0" fontId="0" fillId="0" borderId="0" xfId="0" applyFill="1" applyAlignment="1">
      <alignment horizontal="center"/>
    </xf>
    <xf numFmtId="0" fontId="4" fillId="0" borderId="0" xfId="0" applyFont="1" applyFill="1" applyAlignment="1">
      <alignment horizontal="center" vertical="center"/>
    </xf>
    <xf numFmtId="0" fontId="7" fillId="0" borderId="0" xfId="0" applyFont="1" applyAlignment="1">
      <alignment horizontal="left" vertical="center"/>
    </xf>
    <xf numFmtId="0" fontId="13" fillId="0" borderId="0" xfId="0" applyFont="1" applyAlignment="1">
      <alignment horizontal="left"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0" xfId="0" applyFont="1"/>
    <xf numFmtId="0" fontId="13" fillId="0" borderId="1" xfId="61" applyFont="1" applyBorder="1" applyAlignment="1">
      <alignment horizontal="center" vertical="center" wrapText="1"/>
    </xf>
    <xf numFmtId="0" fontId="7" fillId="0" borderId="1" xfId="61" applyFont="1" applyFill="1" applyBorder="1" applyAlignment="1">
      <alignment horizontal="center" vertical="center"/>
    </xf>
    <xf numFmtId="0" fontId="7" fillId="0" borderId="1" xfId="57" applyNumberFormat="1" applyFont="1" applyBorder="1" applyAlignment="1">
      <alignment horizontal="center" vertical="center"/>
    </xf>
    <xf numFmtId="0" fontId="6" fillId="0" borderId="0" xfId="61" applyFont="1" applyFill="1" applyBorder="1" applyAlignment="1">
      <alignment horizontal="center" vertical="center"/>
    </xf>
    <xf numFmtId="178" fontId="6" fillId="0" borderId="0" xfId="61" applyNumberFormat="1" applyFont="1" applyFill="1" applyBorder="1" applyAlignment="1">
      <alignment horizontal="center" vertical="center"/>
    </xf>
    <xf numFmtId="176" fontId="6" fillId="0" borderId="0" xfId="61" applyNumberFormat="1" applyFont="1" applyFill="1" applyBorder="1" applyAlignment="1">
      <alignment horizontal="center" vertical="center"/>
    </xf>
    <xf numFmtId="0" fontId="14" fillId="0" borderId="0" xfId="0" applyFont="1"/>
    <xf numFmtId="0" fontId="15" fillId="0" borderId="1" xfId="61" applyFont="1" applyBorder="1" applyAlignment="1">
      <alignment horizontal="center" vertical="center" wrapText="1"/>
    </xf>
    <xf numFmtId="0" fontId="16" fillId="0" borderId="1" xfId="0" applyFont="1" applyBorder="1" applyAlignment="1">
      <alignment horizontal="center" vertical="center"/>
    </xf>
    <xf numFmtId="0" fontId="15" fillId="0" borderId="1" xfId="0" applyFont="1" applyBorder="1" applyAlignment="1">
      <alignment horizontal="center" vertical="center"/>
    </xf>
    <xf numFmtId="0" fontId="16" fillId="0" borderId="1" xfId="61" applyFont="1" applyBorder="1" applyAlignment="1">
      <alignment horizontal="center" vertical="center" wrapText="1"/>
    </xf>
    <xf numFmtId="0" fontId="14" fillId="0" borderId="1" xfId="57" applyNumberFormat="1" applyFont="1" applyBorder="1" applyAlignment="1">
      <alignment horizontal="center" vertical="center"/>
    </xf>
    <xf numFmtId="0" fontId="6" fillId="0" borderId="0" xfId="0" applyFont="1" applyFill="1" applyAlignment="1">
      <alignment horizontal="center"/>
    </xf>
    <xf numFmtId="0" fontId="17" fillId="0" borderId="0" xfId="0" applyFont="1"/>
    <xf numFmtId="0" fontId="14" fillId="0" borderId="0" xfId="0" applyFont="1" applyBorder="1" applyAlignment="1">
      <alignment horizontal="right" vertical="center"/>
    </xf>
    <xf numFmtId="0" fontId="7" fillId="0" borderId="0" xfId="0" applyFont="1" applyBorder="1" applyAlignment="1">
      <alignment horizontal="right" vertical="center"/>
    </xf>
    <xf numFmtId="176" fontId="6" fillId="0" borderId="1" xfId="57" applyNumberFormat="1" applyFont="1" applyBorder="1" applyAlignment="1">
      <alignment horizontal="center" vertical="center"/>
    </xf>
    <xf numFmtId="176" fontId="6" fillId="0" borderId="1" xfId="61" applyNumberFormat="1" applyFont="1" applyFill="1" applyBorder="1" applyAlignment="1">
      <alignment horizontal="center" vertical="center"/>
    </xf>
    <xf numFmtId="0" fontId="6" fillId="0" borderId="2" xfId="61" applyFont="1" applyFill="1" applyBorder="1" applyAlignment="1">
      <alignment horizontal="center" vertical="center"/>
    </xf>
    <xf numFmtId="178" fontId="6" fillId="0" borderId="2" xfId="61" applyNumberFormat="1" applyFont="1" applyFill="1" applyBorder="1" applyAlignment="1">
      <alignment horizontal="center" vertical="center"/>
    </xf>
    <xf numFmtId="176" fontId="6" fillId="0" borderId="2" xfId="61" applyNumberFormat="1" applyFont="1" applyFill="1" applyBorder="1" applyAlignment="1">
      <alignment horizontal="center" vertical="center"/>
    </xf>
    <xf numFmtId="0" fontId="6" fillId="0" borderId="1" xfId="0" applyFont="1" applyFill="1" applyBorder="1" applyAlignment="1">
      <alignment horizontal="center" vertical="center" wrapText="1"/>
    </xf>
    <xf numFmtId="179" fontId="6" fillId="0" borderId="1" xfId="55" applyNumberFormat="1" applyFont="1" applyFill="1" applyBorder="1" applyAlignment="1">
      <alignment horizontal="center" vertical="center"/>
    </xf>
    <xf numFmtId="0" fontId="18" fillId="0" borderId="1" xfId="0" applyFont="1" applyFill="1" applyBorder="1" applyAlignment="1">
      <alignment vertical="center"/>
    </xf>
    <xf numFmtId="0" fontId="18" fillId="0" borderId="1" xfId="0" applyFont="1" applyFill="1" applyBorder="1" applyAlignment="1" applyProtection="1">
      <alignment horizontal="center" vertical="center"/>
      <protection locked="0"/>
    </xf>
    <xf numFmtId="180" fontId="18" fillId="0" borderId="1" xfId="0" applyNumberFormat="1" applyFont="1" applyFill="1" applyBorder="1" applyAlignment="1">
      <alignment horizontal="center" vertical="center"/>
    </xf>
    <xf numFmtId="179" fontId="6" fillId="0" borderId="1" xfId="55" applyNumberFormat="1" applyFont="1" applyFill="1" applyBorder="1" applyAlignment="1">
      <alignment vertical="center"/>
    </xf>
    <xf numFmtId="179" fontId="6" fillId="0" borderId="1" xfId="8" applyNumberFormat="1" applyFont="1" applyBorder="1" applyAlignment="1">
      <alignment vertical="center"/>
    </xf>
    <xf numFmtId="0" fontId="10" fillId="0" borderId="1" xfId="0" applyFont="1" applyFill="1" applyBorder="1" applyAlignment="1">
      <alignment horizontal="center" vertical="center"/>
    </xf>
    <xf numFmtId="180" fontId="10" fillId="0" borderId="1" xfId="0" applyNumberFormat="1" applyFont="1" applyFill="1" applyBorder="1" applyAlignment="1">
      <alignment horizontal="center" vertical="center"/>
    </xf>
    <xf numFmtId="179" fontId="8" fillId="0" borderId="1" xfId="55" applyNumberFormat="1" applyFont="1" applyFill="1" applyBorder="1" applyAlignment="1">
      <alignment vertical="center"/>
    </xf>
    <xf numFmtId="0" fontId="18" fillId="0" borderId="1" xfId="0" applyFont="1" applyFill="1" applyBorder="1" applyAlignment="1">
      <alignment horizontal="center" vertical="center"/>
    </xf>
    <xf numFmtId="0" fontId="6" fillId="0" borderId="1" xfId="0" applyFont="1" applyFill="1" applyBorder="1" applyAlignment="1"/>
    <xf numFmtId="180" fontId="10" fillId="0" borderId="1"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0" fillId="0" borderId="1" xfId="0" applyFont="1" applyFill="1" applyBorder="1" applyAlignment="1" applyProtection="1">
      <alignment horizontal="center" vertical="center"/>
      <protection locked="0"/>
    </xf>
    <xf numFmtId="0" fontId="19" fillId="0" borderId="0" xfId="0" applyFont="1" applyFill="1" applyAlignment="1">
      <alignment vertical="center"/>
    </xf>
    <xf numFmtId="0" fontId="0" fillId="0" borderId="0" xfId="0" applyFill="1" applyBorder="1" applyAlignment="1">
      <alignment vertical="center"/>
    </xf>
    <xf numFmtId="0" fontId="4" fillId="0" borderId="0" xfId="0" applyFont="1" applyFill="1" applyBorder="1" applyAlignment="1" applyProtection="1">
      <alignment horizontal="center" vertical="center"/>
    </xf>
    <xf numFmtId="0" fontId="6" fillId="0" borderId="0" xfId="0" applyFont="1" applyFill="1" applyBorder="1" applyAlignment="1">
      <alignment vertical="center"/>
    </xf>
    <xf numFmtId="0" fontId="7" fillId="0" borderId="0" xfId="0" applyFont="1" applyFill="1" applyBorder="1" applyAlignment="1" applyProtection="1">
      <alignment horizontal="left"/>
    </xf>
    <xf numFmtId="0" fontId="6" fillId="0" borderId="0" xfId="0" applyFont="1" applyFill="1" applyBorder="1" applyAlignment="1" applyProtection="1">
      <alignment horizontal="right"/>
      <protection locked="0"/>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vertical="center"/>
    </xf>
    <xf numFmtId="0" fontId="8" fillId="0" borderId="1" xfId="0" applyFont="1" applyFill="1" applyBorder="1" applyAlignment="1" applyProtection="1">
      <alignment horizontal="center" vertical="center"/>
    </xf>
    <xf numFmtId="0" fontId="7" fillId="0" borderId="0" xfId="0" applyFont="1" applyFill="1" applyBorder="1" applyAlignment="1" applyProtection="1"/>
    <xf numFmtId="0" fontId="6" fillId="0" borderId="0" xfId="0" applyFont="1" applyFill="1" applyBorder="1" applyAlignment="1" applyProtection="1"/>
    <xf numFmtId="0" fontId="0" fillId="0" borderId="0" xfId="0" applyBorder="1"/>
    <xf numFmtId="0" fontId="0" fillId="0" borderId="0" xfId="0" applyFont="1" applyBorder="1"/>
    <xf numFmtId="0" fontId="9" fillId="0" borderId="0" xfId="0" applyFont="1" applyBorder="1"/>
    <xf numFmtId="0" fontId="5" fillId="0" borderId="0" xfId="0" applyFont="1" applyFill="1" applyAlignment="1">
      <alignment vertical="center"/>
    </xf>
    <xf numFmtId="0" fontId="6" fillId="0" borderId="0" xfId="0" applyFont="1" applyBorder="1"/>
    <xf numFmtId="0" fontId="7" fillId="0" borderId="0" xfId="0" applyFont="1" applyFill="1" applyAlignment="1">
      <alignment horizontal="left" vertical="center"/>
    </xf>
    <xf numFmtId="0" fontId="7" fillId="0" borderId="0" xfId="0" applyFont="1" applyAlignment="1">
      <alignment horizontal="right" vertical="center"/>
    </xf>
    <xf numFmtId="0" fontId="8" fillId="0" borderId="1" xfId="60" applyFont="1" applyBorder="1" applyAlignment="1">
      <alignment horizontal="center" vertical="center"/>
    </xf>
    <xf numFmtId="0" fontId="8" fillId="0" borderId="1" xfId="60" applyFont="1" applyBorder="1" applyAlignment="1">
      <alignment horizontal="center" vertical="center" wrapText="1"/>
    </xf>
    <xf numFmtId="181" fontId="8" fillId="0" borderId="1" xfId="60" applyNumberFormat="1" applyFont="1" applyBorder="1" applyAlignment="1">
      <alignment horizontal="center" vertical="center"/>
    </xf>
    <xf numFmtId="0" fontId="6" fillId="0" borderId="1" xfId="60" applyFont="1" applyBorder="1" applyAlignment="1">
      <alignment horizontal="justify" vertical="center" wrapText="1"/>
    </xf>
    <xf numFmtId="0" fontId="6" fillId="0" borderId="1" xfId="60" applyFont="1" applyBorder="1" applyAlignment="1">
      <alignment horizontal="right" vertical="center" wrapText="1"/>
    </xf>
    <xf numFmtId="0" fontId="6" fillId="0" borderId="1" xfId="60" applyFont="1" applyBorder="1" applyAlignment="1">
      <alignment horizontal="right" vertical="center"/>
    </xf>
    <xf numFmtId="181" fontId="6" fillId="0" borderId="1" xfId="60" applyNumberFormat="1" applyFont="1" applyBorder="1" applyAlignment="1">
      <alignment horizontal="right" vertical="center"/>
    </xf>
    <xf numFmtId="0" fontId="6" fillId="0" borderId="1" xfId="60" applyFont="1" applyBorder="1" applyAlignment="1">
      <alignment horizontal="left" vertical="center" wrapText="1"/>
    </xf>
    <xf numFmtId="0" fontId="8" fillId="0" borderId="1" xfId="60" applyFont="1" applyBorder="1" applyAlignment="1">
      <alignment horizontal="right" vertical="center" wrapText="1"/>
    </xf>
    <xf numFmtId="0" fontId="8" fillId="0" borderId="1" xfId="60" applyFont="1" applyBorder="1" applyAlignment="1">
      <alignment horizontal="right" vertical="center"/>
    </xf>
    <xf numFmtId="181" fontId="8" fillId="0" borderId="1" xfId="60" applyNumberFormat="1" applyFont="1" applyBorder="1" applyAlignment="1">
      <alignment horizontal="right" vertical="center"/>
    </xf>
    <xf numFmtId="0" fontId="8" fillId="0" borderId="0" xfId="0" applyFont="1" applyBorder="1"/>
    <xf numFmtId="0" fontId="0" fillId="0" borderId="0" xfId="0" applyFill="1"/>
    <xf numFmtId="0" fontId="7" fillId="0" borderId="0" xfId="0" applyFont="1" applyFill="1" applyAlignment="1">
      <alignment horizontal="center" vertical="center"/>
    </xf>
    <xf numFmtId="182" fontId="6" fillId="0" borderId="1" xfId="60" applyNumberFormat="1" applyFont="1" applyBorder="1" applyAlignment="1">
      <alignment horizontal="right" vertical="center"/>
    </xf>
    <xf numFmtId="0" fontId="6" fillId="0" borderId="1" xfId="60" applyFont="1" applyBorder="1" applyAlignment="1">
      <alignment vertical="center"/>
    </xf>
    <xf numFmtId="0" fontId="6" fillId="0" borderId="1" xfId="60" applyFont="1" applyBorder="1" applyAlignment="1">
      <alignment horizontal="center" vertical="center" wrapText="1"/>
    </xf>
    <xf numFmtId="182" fontId="8" fillId="0" borderId="1" xfId="60" applyNumberFormat="1" applyFont="1" applyBorder="1" applyAlignment="1">
      <alignment horizontal="right" vertical="center"/>
    </xf>
    <xf numFmtId="182" fontId="8" fillId="0" borderId="1" xfId="60" applyNumberFormat="1" applyFont="1" applyBorder="1" applyAlignment="1">
      <alignment horizontal="right" vertical="center" wrapText="1"/>
    </xf>
    <xf numFmtId="0" fontId="6" fillId="0" borderId="0" xfId="0" applyFont="1" applyFill="1" applyBorder="1"/>
    <xf numFmtId="0" fontId="0" fillId="0" borderId="0" xfId="0" applyFill="1" applyBorder="1"/>
    <xf numFmtId="0" fontId="5" fillId="0" borderId="0" xfId="0" applyFont="1" applyFill="1" applyAlignment="1">
      <alignment horizontal="center" vertical="center"/>
    </xf>
    <xf numFmtId="0" fontId="8" fillId="0" borderId="0" xfId="0" applyFont="1"/>
    <xf numFmtId="0" fontId="6" fillId="0" borderId="1" xfId="60" applyFont="1" applyBorder="1" applyAlignment="1">
      <alignment horizontal="center" vertical="center"/>
    </xf>
    <xf numFmtId="0" fontId="6" fillId="0" borderId="0" xfId="0" applyFont="1" applyBorder="1" applyAlignment="1">
      <alignment horizontal="center"/>
    </xf>
    <xf numFmtId="182" fontId="8" fillId="0" borderId="1" xfId="60" applyNumberFormat="1" applyFont="1" applyBorder="1" applyAlignment="1">
      <alignment horizontal="center" vertical="center"/>
    </xf>
    <xf numFmtId="0" fontId="6" fillId="0" borderId="0" xfId="0" applyFont="1" applyFill="1" applyBorder="1" applyAlignment="1">
      <alignment horizontal="center"/>
    </xf>
    <xf numFmtId="0" fontId="0" fillId="0" borderId="0" xfId="0" applyFont="1"/>
    <xf numFmtId="179" fontId="7" fillId="0" borderId="0" xfId="33" applyNumberFormat="1" applyFont="1" applyFill="1" applyBorder="1" applyAlignment="1">
      <alignment vertical="center"/>
    </xf>
    <xf numFmtId="179" fontId="7" fillId="0" borderId="0" xfId="33" applyNumberFormat="1" applyFont="1" applyFill="1" applyBorder="1" applyAlignment="1">
      <alignment horizontal="right" vertical="center"/>
    </xf>
    <xf numFmtId="0" fontId="8" fillId="0" borderId="1" xfId="22" applyNumberFormat="1" applyFont="1" applyFill="1" applyBorder="1" applyAlignment="1" applyProtection="1">
      <alignment horizontal="center" vertical="center"/>
    </xf>
    <xf numFmtId="0" fontId="6" fillId="0" borderId="1" xfId="22" applyNumberFormat="1" applyFont="1" applyFill="1" applyBorder="1" applyAlignment="1" applyProtection="1">
      <alignment horizontal="left" vertical="center"/>
    </xf>
    <xf numFmtId="0" fontId="6" fillId="0" borderId="1" xfId="22" applyNumberFormat="1" applyFont="1" applyFill="1" applyBorder="1" applyAlignment="1" applyProtection="1">
      <alignment horizontal="right" vertical="center"/>
    </xf>
    <xf numFmtId="0" fontId="6" fillId="0" borderId="1" xfId="22" applyNumberFormat="1" applyFont="1" applyFill="1" applyBorder="1" applyAlignment="1" applyProtection="1">
      <alignment vertical="center"/>
    </xf>
    <xf numFmtId="0" fontId="8" fillId="0" borderId="1" xfId="22" applyNumberFormat="1" applyFont="1" applyFill="1" applyBorder="1" applyAlignment="1" applyProtection="1">
      <alignment horizontal="right" vertical="center"/>
    </xf>
    <xf numFmtId="0" fontId="8" fillId="0" borderId="0" xfId="22" applyNumberFormat="1" applyFont="1" applyFill="1" applyBorder="1" applyAlignment="1" applyProtection="1">
      <alignment horizontal="center" vertical="center"/>
    </xf>
    <xf numFmtId="0" fontId="8" fillId="0" borderId="0" xfId="22" applyNumberFormat="1" applyFont="1" applyFill="1" applyBorder="1" applyAlignment="1" applyProtection="1">
      <alignment horizontal="right" vertical="center"/>
    </xf>
    <xf numFmtId="0" fontId="8" fillId="0" borderId="0" xfId="0"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center"/>
    </xf>
    <xf numFmtId="0" fontId="7" fillId="0" borderId="0" xfId="0" applyFont="1" applyAlignment="1">
      <alignment horizont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8" fillId="0" borderId="1" xfId="0" applyFont="1" applyBorder="1" applyAlignment="1">
      <alignment horizontal="left" vertical="center" wrapText="1"/>
    </xf>
    <xf numFmtId="0" fontId="6" fillId="0" borderId="1" xfId="0" applyFont="1" applyBorder="1" applyAlignment="1" applyProtection="1">
      <alignment horizontal="center" vertical="center"/>
      <protection locked="0"/>
    </xf>
    <xf numFmtId="180" fontId="6" fillId="0" borderId="1" xfId="0" applyNumberFormat="1" applyFont="1" applyFill="1" applyBorder="1" applyAlignment="1">
      <alignment horizontal="center" vertical="center"/>
    </xf>
    <xf numFmtId="0" fontId="18" fillId="0" borderId="1" xfId="0" applyFont="1" applyBorder="1" applyAlignment="1">
      <alignment vertical="center"/>
    </xf>
    <xf numFmtId="0" fontId="6" fillId="0" borderId="1" xfId="0" applyFont="1" applyBorder="1" applyAlignment="1">
      <alignment horizontal="center"/>
    </xf>
    <xf numFmtId="0" fontId="10" fillId="0" borderId="1" xfId="0" applyFont="1" applyBorder="1" applyAlignment="1">
      <alignment horizontal="center" vertical="center"/>
    </xf>
    <xf numFmtId="0" fontId="6" fillId="0" borderId="1" xfId="0" applyFont="1" applyBorder="1" applyAlignment="1" applyProtection="1">
      <alignment vertical="center"/>
      <protection locked="0"/>
    </xf>
    <xf numFmtId="0" fontId="6" fillId="0" borderId="1" xfId="0" applyFont="1" applyFill="1" applyBorder="1" applyAlignment="1">
      <alignment horizontal="center"/>
    </xf>
    <xf numFmtId="0" fontId="6" fillId="0" borderId="0" xfId="0" applyFont="1" applyFill="1"/>
    <xf numFmtId="180" fontId="8" fillId="0" borderId="1" xfId="0" applyNumberFormat="1" applyFont="1" applyFill="1" applyBorder="1" applyAlignment="1">
      <alignment horizontal="center" vertical="center"/>
    </xf>
    <xf numFmtId="0" fontId="6" fillId="0" borderId="0" xfId="0" applyFont="1" applyAlignment="1">
      <alignment horizontal="center"/>
    </xf>
    <xf numFmtId="0" fontId="6" fillId="0" borderId="1" xfId="0" applyFont="1" applyBorder="1" applyAlignment="1">
      <alignment horizontal="center" vertical="center"/>
    </xf>
    <xf numFmtId="180" fontId="6" fillId="0" borderId="1" xfId="0" applyNumberFormat="1" applyFont="1" applyBorder="1" applyAlignment="1">
      <alignment horizontal="center" vertical="center"/>
    </xf>
    <xf numFmtId="0" fontId="8" fillId="0" borderId="1" xfId="0" applyFont="1" applyBorder="1" applyAlignment="1">
      <alignment horizontal="center" vertical="center"/>
    </xf>
    <xf numFmtId="0" fontId="1" fillId="0" borderId="0" xfId="0" applyFont="1" applyFill="1"/>
    <xf numFmtId="0" fontId="9" fillId="0" borderId="0" xfId="0" applyFont="1" applyFill="1"/>
    <xf numFmtId="0" fontId="0" fillId="0" borderId="0" xfId="0" applyFont="1" applyFill="1"/>
    <xf numFmtId="0" fontId="9" fillId="0" borderId="0" xfId="0" applyFont="1" applyFill="1" applyAlignment="1">
      <alignment horizontal="center"/>
    </xf>
    <xf numFmtId="0" fontId="0" fillId="0" borderId="0" xfId="0" applyFill="1" applyAlignment="1">
      <alignment vertical="center"/>
    </xf>
    <xf numFmtId="0" fontId="3" fillId="0" borderId="0" xfId="0" applyFont="1" applyFill="1" applyAlignment="1">
      <alignment horizontal="left"/>
    </xf>
    <xf numFmtId="0" fontId="9" fillId="0" borderId="1" xfId="0" applyFont="1" applyFill="1" applyBorder="1" applyAlignment="1">
      <alignment horizontal="center" vertical="center" wrapText="1"/>
    </xf>
    <xf numFmtId="0" fontId="8" fillId="0" borderId="0" xfId="0" applyFont="1" applyFill="1"/>
    <xf numFmtId="0" fontId="18" fillId="0" borderId="1" xfId="0" applyFont="1" applyFill="1" applyBorder="1" applyAlignment="1">
      <alignment vertical="center" wrapText="1"/>
    </xf>
    <xf numFmtId="0" fontId="6" fillId="0" borderId="1" xfId="0" applyFont="1" applyFill="1" applyBorder="1" applyAlignment="1" applyProtection="1">
      <alignment horizontal="center" vertical="center"/>
      <protection locked="0"/>
    </xf>
    <xf numFmtId="0" fontId="18" fillId="0" borderId="1" xfId="0" applyFont="1" applyFill="1" applyBorder="1" applyAlignment="1">
      <alignment horizontal="left" vertical="center" wrapText="1"/>
    </xf>
    <xf numFmtId="0" fontId="8" fillId="0" borderId="0" xfId="0" applyFont="1" applyFill="1" applyAlignment="1">
      <alignment horizontal="center"/>
    </xf>
    <xf numFmtId="180" fontId="8" fillId="0" borderId="1" xfId="0" applyNumberFormat="1" applyFont="1" applyFill="1" applyBorder="1" applyAlignment="1" applyProtection="1">
      <alignment horizontal="center" vertical="center"/>
      <protection locked="0"/>
    </xf>
    <xf numFmtId="0" fontId="6" fillId="0" borderId="0" xfId="0" applyFont="1" applyFill="1" applyAlignment="1">
      <alignment vertical="center"/>
    </xf>
    <xf numFmtId="0" fontId="6" fillId="0" borderId="1" xfId="0" applyFont="1" applyFill="1" applyBorder="1" applyAlignment="1" applyProtection="1">
      <alignment vertical="center"/>
      <protection locked="0"/>
    </xf>
    <xf numFmtId="0" fontId="8" fillId="0" borderId="1" xfId="0" applyFont="1" applyFill="1" applyBorder="1" applyAlignment="1" applyProtection="1">
      <alignment horizontal="center" vertical="center"/>
      <protection locked="0"/>
    </xf>
    <xf numFmtId="0" fontId="20" fillId="0" borderId="0" xfId="0" applyFont="1"/>
    <xf numFmtId="0" fontId="21" fillId="0" borderId="0" xfId="0" applyFont="1"/>
    <xf numFmtId="0" fontId="22" fillId="0" borderId="0" xfId="0" applyFont="1" applyAlignment="1">
      <alignment vertical="center"/>
    </xf>
    <xf numFmtId="0" fontId="23" fillId="0" borderId="0" xfId="0" applyFont="1"/>
    <xf numFmtId="0" fontId="24" fillId="0" borderId="0" xfId="0" applyFont="1"/>
    <xf numFmtId="0" fontId="22" fillId="0" borderId="0" xfId="0" applyFont="1"/>
    <xf numFmtId="0" fontId="22" fillId="0" borderId="0" xfId="0" applyFont="1" applyFill="1" applyAlignment="1">
      <alignment horizontal="center"/>
    </xf>
    <xf numFmtId="0" fontId="7" fillId="0" borderId="0" xfId="0" applyFont="1" applyAlignment="1">
      <alignment vertical="center"/>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8" fillId="0" borderId="1" xfId="0" applyFont="1" applyBorder="1" applyAlignment="1">
      <alignment vertical="center" wrapText="1"/>
    </xf>
    <xf numFmtId="0" fontId="18" fillId="0" borderId="1" xfId="0" applyFont="1" applyFill="1" applyBorder="1" applyAlignment="1">
      <alignment horizontal="center" vertical="center" wrapText="1"/>
    </xf>
    <xf numFmtId="0" fontId="7" fillId="0" borderId="0" xfId="0" applyFont="1" applyFill="1" applyAlignment="1">
      <alignment horizontal="center"/>
    </xf>
    <xf numFmtId="0" fontId="20" fillId="0" borderId="0" xfId="0" applyFont="1" applyFill="1"/>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12" fillId="0" borderId="0" xfId="0" applyFont="1" applyFill="1" applyAlignment="1">
      <alignment vertical="center"/>
    </xf>
    <xf numFmtId="0" fontId="12" fillId="0" borderId="0" xfId="0" applyFont="1" applyFill="1"/>
    <xf numFmtId="0" fontId="20" fillId="0" borderId="0" xfId="0" applyFont="1" applyFill="1" applyAlignment="1">
      <alignment horizontal="center"/>
    </xf>
    <xf numFmtId="0" fontId="6" fillId="0" borderId="0" xfId="0" applyFont="1" applyFill="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179" fontId="26" fillId="0" borderId="1" xfId="0" applyNumberFormat="1" applyFont="1" applyFill="1" applyBorder="1" applyAlignment="1">
      <alignment horizontal="center" vertical="center"/>
    </xf>
    <xf numFmtId="0" fontId="26" fillId="0" borderId="1" xfId="0" applyFont="1" applyFill="1" applyBorder="1" applyAlignment="1">
      <alignment vertical="center"/>
    </xf>
    <xf numFmtId="0" fontId="7" fillId="0" borderId="0" xfId="0" applyFont="1" applyFill="1"/>
    <xf numFmtId="0" fontId="0" fillId="0" borderId="0" xfId="0" applyFont="1" applyFill="1" applyAlignment="1">
      <alignment horizontal="center" vertical="center"/>
    </xf>
    <xf numFmtId="0" fontId="0" fillId="0" borderId="8" xfId="0" applyFont="1" applyFill="1" applyBorder="1" applyAlignment="1">
      <alignment horizontal="center" vertical="center"/>
    </xf>
    <xf numFmtId="0" fontId="27" fillId="0" borderId="0" xfId="0" applyFont="1" applyFill="1" applyAlignment="1">
      <alignment horizontal="right" vertical="center"/>
    </xf>
    <xf numFmtId="0" fontId="27" fillId="0" borderId="0" xfId="53" applyFont="1" applyBorder="1" applyAlignment="1">
      <alignment horizontal="center" vertical="center"/>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1" xfId="53" applyFont="1" applyBorder="1" applyAlignment="1">
      <alignment horizontal="center" vertical="center" wrapText="1"/>
    </xf>
    <xf numFmtId="0" fontId="28" fillId="0" borderId="1" xfId="53" applyNumberFormat="1" applyFont="1" applyFill="1" applyBorder="1" applyAlignment="1" applyProtection="1">
      <alignment horizontal="center" vertical="center" wrapText="1"/>
    </xf>
    <xf numFmtId="0" fontId="28" fillId="0" borderId="1" xfId="0" applyFont="1" applyFill="1" applyBorder="1" applyAlignment="1">
      <alignment horizontal="center" vertical="center" wrapText="1"/>
    </xf>
    <xf numFmtId="179" fontId="27" fillId="0" borderId="1" xfId="0" applyNumberFormat="1" applyFont="1" applyFill="1" applyBorder="1" applyAlignment="1">
      <alignment horizontal="center" vertical="center"/>
    </xf>
    <xf numFmtId="179" fontId="27" fillId="0" borderId="1" xfId="53" applyNumberFormat="1" applyFont="1" applyFill="1" applyBorder="1" applyAlignment="1" applyProtection="1">
      <alignment horizontal="center" vertical="center" wrapText="1"/>
    </xf>
    <xf numFmtId="179" fontId="27" fillId="0" borderId="1" xfId="53" applyNumberFormat="1" applyFont="1" applyFill="1" applyBorder="1" applyAlignment="1">
      <alignment horizontal="center" vertical="center"/>
    </xf>
    <xf numFmtId="179" fontId="27" fillId="0" borderId="1" xfId="53" applyNumberFormat="1" applyFont="1" applyFill="1" applyBorder="1"/>
    <xf numFmtId="0" fontId="12" fillId="0" borderId="0" xfId="53" applyFont="1" applyBorder="1" applyAlignment="1">
      <alignment horizontal="center" vertical="center"/>
    </xf>
    <xf numFmtId="0" fontId="16" fillId="0" borderId="1" xfId="0" applyFont="1" applyFill="1" applyBorder="1" applyAlignment="1">
      <alignment horizontal="center" vertical="center" wrapText="1"/>
    </xf>
    <xf numFmtId="179" fontId="12" fillId="0" borderId="1" xfId="0" applyNumberFormat="1" applyFont="1" applyFill="1" applyBorder="1" applyAlignment="1">
      <alignment vertical="center"/>
    </xf>
    <xf numFmtId="0" fontId="0" fillId="2" borderId="0" xfId="0" applyFont="1" applyFill="1"/>
    <xf numFmtId="0" fontId="12" fillId="2" borderId="0" xfId="0" applyFont="1" applyFill="1" applyAlignment="1">
      <alignment horizontal="center" vertical="center" wrapText="1"/>
    </xf>
    <xf numFmtId="0" fontId="12" fillId="2" borderId="0" xfId="0" applyFont="1" applyFill="1" applyAlignment="1">
      <alignment vertical="center"/>
    </xf>
    <xf numFmtId="0" fontId="12" fillId="2" borderId="0" xfId="0" applyFont="1" applyFill="1"/>
    <xf numFmtId="0" fontId="29" fillId="2" borderId="0" xfId="0" applyFont="1" applyFill="1" applyAlignment="1">
      <alignment horizontal="center" vertical="center"/>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horizontal="right" vertical="center"/>
    </xf>
    <xf numFmtId="0" fontId="6" fillId="2" borderId="0" xfId="0" applyFont="1" applyFill="1"/>
    <xf numFmtId="0" fontId="18" fillId="2" borderId="3" xfId="0" applyFont="1" applyFill="1" applyBorder="1" applyAlignment="1">
      <alignment horizontal="center" vertical="center" wrapText="1"/>
    </xf>
    <xf numFmtId="0" fontId="7" fillId="2" borderId="0" xfId="0" applyFont="1" applyFill="1" applyAlignment="1">
      <alignment horizontal="center" vertical="center" wrapText="1"/>
    </xf>
    <xf numFmtId="0" fontId="18" fillId="2" borderId="1" xfId="0" applyFont="1" applyFill="1" applyBorder="1" applyAlignment="1">
      <alignment horizontal="center" vertical="center"/>
    </xf>
    <xf numFmtId="0" fontId="18" fillId="2" borderId="1" xfId="0" applyFont="1" applyFill="1" applyBorder="1" applyAlignment="1">
      <alignment vertical="center" wrapText="1"/>
    </xf>
    <xf numFmtId="0" fontId="7" fillId="2" borderId="0" xfId="0" applyFont="1" applyFill="1" applyAlignment="1">
      <alignment vertical="center"/>
    </xf>
    <xf numFmtId="0" fontId="18" fillId="2" borderId="1" xfId="0" applyFont="1" applyFill="1" applyBorder="1" applyAlignment="1">
      <alignment vertical="center"/>
    </xf>
    <xf numFmtId="0" fontId="18" fillId="2" borderId="1" xfId="0" applyFont="1" applyFill="1" applyBorder="1" applyAlignment="1"/>
    <xf numFmtId="49" fontId="26" fillId="2" borderId="4" xfId="0" applyNumberFormat="1" applyFont="1" applyFill="1" applyBorder="1" applyAlignment="1" applyProtection="1">
      <alignment horizontal="left" vertical="center" wrapText="1"/>
    </xf>
    <xf numFmtId="0" fontId="11" fillId="2" borderId="1" xfId="0" applyFont="1" applyFill="1" applyBorder="1" applyAlignment="1">
      <alignment vertical="center"/>
    </xf>
    <xf numFmtId="0" fontId="11" fillId="2" borderId="1" xfId="0" applyFont="1" applyFill="1" applyBorder="1" applyAlignment="1"/>
    <xf numFmtId="49" fontId="27" fillId="2" borderId="4" xfId="0" applyNumberFormat="1" applyFont="1" applyFill="1" applyBorder="1" applyAlignment="1" applyProtection="1">
      <alignment horizontal="left" vertical="center" wrapText="1"/>
    </xf>
    <xf numFmtId="0" fontId="11" fillId="2" borderId="1" xfId="0" applyFont="1" applyFill="1" applyBorder="1" applyAlignment="1">
      <alignment vertical="center" wrapText="1"/>
    </xf>
    <xf numFmtId="49" fontId="11" fillId="2" borderId="4" xfId="0" applyNumberFormat="1" applyFont="1" applyFill="1" applyBorder="1" applyAlignment="1" applyProtection="1">
      <alignment horizontal="left" vertical="center" wrapText="1"/>
    </xf>
    <xf numFmtId="0" fontId="27" fillId="0" borderId="0" xfId="0" applyFont="1" applyFill="1" applyBorder="1" applyAlignment="1"/>
    <xf numFmtId="0" fontId="4" fillId="0" borderId="0" xfId="53" applyFont="1" applyFill="1" applyAlignment="1">
      <alignment horizontal="center" vertical="center"/>
    </xf>
    <xf numFmtId="0" fontId="7" fillId="0" borderId="0" xfId="53" applyFont="1" applyFill="1" applyAlignment="1">
      <alignment horizontal="center" vertical="center"/>
    </xf>
    <xf numFmtId="0" fontId="7" fillId="0" borderId="0" xfId="53" applyFont="1" applyFill="1" applyAlignment="1">
      <alignment horizontal="centerContinuous" vertical="center"/>
    </xf>
    <xf numFmtId="0" fontId="13" fillId="0" borderId="0" xfId="53" applyFont="1" applyFill="1" applyAlignment="1">
      <alignment horizontal="centerContinuous" vertical="center"/>
    </xf>
    <xf numFmtId="0" fontId="7" fillId="0" borderId="4"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0" fontId="7" fillId="0" borderId="9"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49" fontId="7" fillId="0" borderId="1" xfId="0" applyNumberFormat="1" applyFont="1" applyFill="1" applyBorder="1" applyAlignment="1" applyProtection="1">
      <alignment horizontal="left" vertical="center" wrapText="1"/>
    </xf>
    <xf numFmtId="0" fontId="7" fillId="0" borderId="1" xfId="0" applyFont="1" applyFill="1" applyBorder="1"/>
    <xf numFmtId="0" fontId="16" fillId="0" borderId="0" xfId="53" applyFont="1" applyFill="1" applyAlignment="1">
      <alignment horizontal="centerContinuous" vertical="center"/>
    </xf>
    <xf numFmtId="0" fontId="16" fillId="0" borderId="8" xfId="53" applyFont="1" applyFill="1" applyBorder="1" applyAlignment="1">
      <alignment horizontal="center" vertical="center"/>
    </xf>
    <xf numFmtId="0" fontId="12" fillId="0" borderId="0" xfId="53" applyFont="1" applyFill="1"/>
    <xf numFmtId="0" fontId="12" fillId="0" borderId="1" xfId="0" applyNumberFormat="1" applyFont="1" applyFill="1" applyBorder="1" applyAlignment="1" applyProtection="1">
      <alignment horizontal="center" vertical="center" wrapText="1"/>
    </xf>
    <xf numFmtId="0" fontId="12" fillId="0" borderId="11" xfId="0" applyFont="1" applyFill="1" applyBorder="1" applyAlignment="1">
      <alignment horizontal="center" vertical="center" wrapText="1"/>
    </xf>
    <xf numFmtId="0" fontId="12" fillId="0" borderId="1" xfId="0" applyFont="1" applyFill="1" applyBorder="1"/>
    <xf numFmtId="0" fontId="12" fillId="0" borderId="0" xfId="53" applyFont="1" applyFill="1" applyBorder="1" applyAlignment="1">
      <alignment horizontal="center" vertical="center"/>
    </xf>
    <xf numFmtId="0" fontId="12" fillId="0" borderId="6" xfId="0" applyNumberFormat="1" applyFont="1" applyFill="1" applyBorder="1" applyAlignment="1" applyProtection="1">
      <alignment horizontal="center" vertical="center" wrapText="1"/>
    </xf>
    <xf numFmtId="0" fontId="27" fillId="0" borderId="0" xfId="53" applyFill="1"/>
    <xf numFmtId="0" fontId="6" fillId="0" borderId="0" xfId="53" applyFont="1" applyFill="1" applyAlignment="1">
      <alignment horizontal="center" vertical="center"/>
    </xf>
    <xf numFmtId="0" fontId="11" fillId="0" borderId="0" xfId="0" applyFont="1" applyFill="1"/>
    <xf numFmtId="0" fontId="11" fillId="0" borderId="0" xfId="0" applyFont="1" applyFill="1" applyAlignment="1">
      <alignment horizontal="center"/>
    </xf>
    <xf numFmtId="0" fontId="11" fillId="0" borderId="0" xfId="0" applyFont="1" applyFill="1" applyAlignment="1">
      <alignment vertical="center"/>
    </xf>
    <xf numFmtId="0" fontId="30" fillId="0" borderId="0" xfId="0" applyFont="1" applyFill="1" applyBorder="1" applyAlignment="1">
      <alignment horizontal="center" vertical="center"/>
    </xf>
    <xf numFmtId="0" fontId="26" fillId="0" borderId="0" xfId="0" applyFont="1" applyFill="1" applyAlignment="1">
      <alignment horizontal="left" vertical="center"/>
    </xf>
    <xf numFmtId="179" fontId="26" fillId="0" borderId="0" xfId="0" applyNumberFormat="1" applyFont="1" applyFill="1" applyAlignment="1">
      <alignment horizontal="right" vertical="center"/>
    </xf>
    <xf numFmtId="0" fontId="18" fillId="0" borderId="0" xfId="0" applyFont="1" applyFill="1"/>
    <xf numFmtId="0" fontId="10" fillId="0" borderId="1" xfId="0" applyFont="1" applyFill="1" applyBorder="1" applyAlignment="1" applyProtection="1">
      <alignment horizontal="center"/>
      <protection locked="0"/>
    </xf>
    <xf numFmtId="179" fontId="10" fillId="0" borderId="1" xfId="0" applyNumberFormat="1" applyFont="1" applyFill="1" applyBorder="1" applyAlignment="1" applyProtection="1">
      <alignment horizontal="center"/>
      <protection locked="0"/>
    </xf>
    <xf numFmtId="0" fontId="18" fillId="0" borderId="0" xfId="0" applyFont="1" applyFill="1" applyAlignment="1">
      <alignment horizontal="center"/>
    </xf>
    <xf numFmtId="0" fontId="10" fillId="0" borderId="4" xfId="0" applyFont="1" applyFill="1" applyBorder="1" applyAlignment="1" applyProtection="1">
      <alignment horizontal="center"/>
      <protection locked="0"/>
    </xf>
    <xf numFmtId="0" fontId="18" fillId="0" borderId="0" xfId="0" applyFont="1" applyFill="1" applyAlignment="1">
      <alignment vertical="center"/>
    </xf>
    <xf numFmtId="49" fontId="26" fillId="0" borderId="4" xfId="0" applyNumberFormat="1" applyFont="1" applyFill="1" applyBorder="1" applyAlignment="1" applyProtection="1">
      <alignment horizontal="left" vertical="center" wrapText="1"/>
    </xf>
    <xf numFmtId="49" fontId="27" fillId="0" borderId="4" xfId="0" applyNumberFormat="1" applyFont="1" applyFill="1" applyBorder="1" applyAlignment="1" applyProtection="1">
      <alignment horizontal="left" vertical="center" wrapText="1"/>
    </xf>
    <xf numFmtId="0" fontId="11" fillId="0" borderId="1" xfId="0" applyFont="1" applyFill="1" applyBorder="1" applyAlignment="1">
      <alignment vertical="center"/>
    </xf>
    <xf numFmtId="0" fontId="26" fillId="0" borderId="4" xfId="0" applyNumberFormat="1" applyFont="1" applyFill="1" applyBorder="1" applyAlignment="1" applyProtection="1">
      <alignment horizontal="center" vertical="center" wrapText="1"/>
    </xf>
    <xf numFmtId="0" fontId="26" fillId="0" borderId="1" xfId="0" applyNumberFormat="1" applyFont="1" applyFill="1" applyBorder="1" applyAlignment="1" applyProtection="1">
      <alignment horizontal="center" vertical="center" wrapText="1"/>
    </xf>
    <xf numFmtId="0" fontId="26" fillId="0" borderId="6" xfId="0" applyNumberFormat="1" applyFont="1" applyFill="1" applyBorder="1" applyAlignment="1" applyProtection="1">
      <alignment horizontal="center" vertical="center" wrapText="1"/>
    </xf>
    <xf numFmtId="0" fontId="26" fillId="0" borderId="9"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26" fillId="0" borderId="10" xfId="0" applyFont="1" applyFill="1" applyBorder="1" applyAlignment="1">
      <alignment horizontal="center" vertical="center" wrapText="1"/>
    </xf>
    <xf numFmtId="0" fontId="26" fillId="0" borderId="11" xfId="0" applyFont="1" applyFill="1" applyBorder="1" applyAlignment="1">
      <alignment horizontal="center" vertical="center" wrapText="1"/>
    </xf>
    <xf numFmtId="49" fontId="26" fillId="0" borderId="1" xfId="0" applyNumberFormat="1" applyFont="1" applyFill="1" applyBorder="1" applyAlignment="1" applyProtection="1">
      <alignment horizontal="left" vertical="center" wrapText="1"/>
    </xf>
    <xf numFmtId="0" fontId="27" fillId="0" borderId="1" xfId="0" applyNumberFormat="1" applyFont="1" applyFill="1" applyBorder="1" applyAlignment="1" applyProtection="1">
      <alignment horizontal="center" vertical="center" wrapText="1"/>
    </xf>
    <xf numFmtId="0" fontId="27" fillId="0" borderId="11" xfId="0" applyFont="1" applyFill="1" applyBorder="1" applyAlignment="1">
      <alignment horizontal="center" vertical="center" wrapText="1"/>
    </xf>
    <xf numFmtId="0" fontId="27" fillId="0" borderId="6" xfId="0" applyNumberFormat="1" applyFont="1" applyFill="1" applyBorder="1" applyAlignment="1" applyProtection="1">
      <alignment horizontal="center" vertical="center" wrapText="1"/>
    </xf>
    <xf numFmtId="0" fontId="29" fillId="0" borderId="0" xfId="0" applyFont="1" applyFill="1" applyBorder="1" applyAlignment="1">
      <alignment horizontal="center" vertical="center" wrapText="1"/>
    </xf>
    <xf numFmtId="179" fontId="7" fillId="0" borderId="0" xfId="0" applyNumberFormat="1" applyFont="1" applyFill="1" applyAlignment="1">
      <alignment horizontal="right" vertical="center"/>
    </xf>
    <xf numFmtId="0" fontId="4" fillId="0" borderId="0" xfId="53" applyFont="1" applyFill="1" applyAlignment="1">
      <alignment horizontal="center"/>
    </xf>
    <xf numFmtId="0" fontId="31" fillId="0" borderId="0" xfId="53" applyFont="1" applyFill="1" applyBorder="1" applyAlignment="1">
      <alignment horizontal="left" vertical="center"/>
    </xf>
    <xf numFmtId="0" fontId="32" fillId="0" borderId="0" xfId="53" applyFont="1" applyFill="1" applyBorder="1" applyAlignment="1">
      <alignment horizontal="center" vertical="center"/>
    </xf>
    <xf numFmtId="0" fontId="31" fillId="0" borderId="0" xfId="53" applyFont="1" applyFill="1" applyBorder="1" applyAlignment="1">
      <alignment horizontal="center" vertical="center"/>
    </xf>
    <xf numFmtId="0" fontId="31" fillId="0" borderId="1" xfId="0" applyNumberFormat="1" applyFont="1" applyFill="1" applyBorder="1" applyAlignment="1" applyProtection="1">
      <alignment horizontal="center" vertical="center" wrapText="1"/>
    </xf>
    <xf numFmtId="179" fontId="31" fillId="0" borderId="1" xfId="0" applyNumberFormat="1" applyFont="1" applyFill="1" applyBorder="1" applyAlignment="1" applyProtection="1">
      <alignment horizontal="center" vertical="center" wrapText="1"/>
    </xf>
    <xf numFmtId="0" fontId="31" fillId="0" borderId="6" xfId="0" applyNumberFormat="1" applyFont="1" applyFill="1" applyBorder="1" applyAlignment="1" applyProtection="1">
      <alignment horizontal="center" vertical="center" wrapText="1"/>
    </xf>
    <xf numFmtId="0" fontId="31" fillId="0" borderId="10" xfId="0" applyFont="1" applyFill="1" applyBorder="1" applyAlignment="1">
      <alignment horizontal="center" vertical="center" wrapText="1"/>
    </xf>
    <xf numFmtId="0" fontId="31" fillId="0" borderId="11" xfId="0" applyFont="1" applyFill="1" applyBorder="1" applyAlignment="1">
      <alignment horizontal="center" vertical="center" wrapText="1"/>
    </xf>
    <xf numFmtId="49" fontId="31" fillId="0" borderId="4" xfId="0" applyNumberFormat="1" applyFont="1" applyFill="1" applyBorder="1" applyAlignment="1" applyProtection="1">
      <alignment horizontal="left" vertical="center" wrapText="1"/>
    </xf>
    <xf numFmtId="179" fontId="31" fillId="0" borderId="1" xfId="0" applyNumberFormat="1" applyFont="1" applyFill="1" applyBorder="1" applyAlignment="1"/>
    <xf numFmtId="183" fontId="6" fillId="0" borderId="0" xfId="0" applyNumberFormat="1" applyFont="1" applyFill="1" applyAlignment="1">
      <alignment horizontal="center" vertical="center"/>
    </xf>
    <xf numFmtId="0" fontId="33" fillId="0" borderId="0" xfId="53" applyFont="1" applyFill="1" applyBorder="1" applyAlignment="1">
      <alignment horizontal="center" vertical="center"/>
    </xf>
    <xf numFmtId="0" fontId="33" fillId="0" borderId="0" xfId="0" applyFont="1" applyFill="1"/>
    <xf numFmtId="0" fontId="33" fillId="0" borderId="0" xfId="53" applyFont="1" applyFill="1" applyBorder="1" applyAlignment="1"/>
    <xf numFmtId="0" fontId="33" fillId="0" borderId="1" xfId="0" applyNumberFormat="1" applyFont="1" applyFill="1" applyBorder="1" applyAlignment="1" applyProtection="1">
      <alignment horizontal="center" vertical="center" wrapText="1"/>
    </xf>
    <xf numFmtId="0" fontId="33" fillId="0" borderId="11" xfId="0" applyFont="1" applyFill="1" applyBorder="1" applyAlignment="1">
      <alignment horizontal="center" vertical="center" wrapText="1"/>
    </xf>
    <xf numFmtId="179" fontId="33" fillId="0" borderId="1" xfId="0" applyNumberFormat="1" applyFont="1" applyFill="1" applyBorder="1" applyAlignment="1"/>
    <xf numFmtId="183" fontId="0" fillId="0" borderId="0" xfId="0" applyNumberFormat="1" applyFont="1" applyFill="1" applyAlignment="1">
      <alignment horizontal="center" vertical="center"/>
    </xf>
    <xf numFmtId="0" fontId="33" fillId="0" borderId="6" xfId="0" applyNumberFormat="1" applyFont="1" applyFill="1" applyBorder="1" applyAlignment="1" applyProtection="1">
      <alignment horizontal="center" vertical="center" wrapText="1"/>
    </xf>
    <xf numFmtId="0" fontId="33" fillId="0" borderId="1" xfId="0" applyFont="1" applyFill="1" applyBorder="1" applyAlignment="1">
      <alignment horizontal="center" vertical="center" wrapText="1"/>
    </xf>
    <xf numFmtId="0" fontId="34" fillId="0" borderId="6" xfId="59" applyNumberFormat="1" applyFont="1" applyFill="1" applyBorder="1" applyAlignment="1" applyProtection="1">
      <alignment horizontal="center" vertical="center" wrapText="1"/>
    </xf>
    <xf numFmtId="0" fontId="34" fillId="0" borderId="1" xfId="59" applyNumberFormat="1" applyFont="1" applyFill="1" applyBorder="1" applyAlignment="1" applyProtection="1">
      <alignment horizontal="center" vertical="center" wrapText="1"/>
    </xf>
    <xf numFmtId="0" fontId="34" fillId="0" borderId="1" xfId="59" applyNumberFormat="1" applyFont="1" applyFill="1" applyBorder="1" applyAlignment="1" applyProtection="1">
      <alignment horizontal="center" vertical="center"/>
    </xf>
    <xf numFmtId="0" fontId="34" fillId="0" borderId="11" xfId="59" applyFont="1" applyFill="1" applyBorder="1" applyAlignment="1">
      <alignment horizontal="center" vertical="center" wrapText="1"/>
    </xf>
    <xf numFmtId="0" fontId="34" fillId="0" borderId="11" xfId="59" applyFont="1" applyFill="1" applyBorder="1" applyAlignment="1">
      <alignment horizontal="center" vertical="center"/>
    </xf>
    <xf numFmtId="179" fontId="34" fillId="0" borderId="1" xfId="59" applyNumberFormat="1" applyFont="1" applyFill="1" applyBorder="1" applyAlignment="1"/>
    <xf numFmtId="0" fontId="34" fillId="0" borderId="0" xfId="0" applyFont="1" applyFill="1"/>
    <xf numFmtId="0" fontId="33" fillId="0" borderId="0" xfId="53" applyFont="1" applyFill="1" applyAlignment="1">
      <alignment horizontal="center" vertical="center"/>
    </xf>
    <xf numFmtId="0" fontId="34" fillId="0" borderId="3" xfId="59" applyFont="1" applyFill="1" applyBorder="1" applyAlignment="1">
      <alignment horizontal="center" vertical="center" wrapText="1"/>
    </xf>
    <xf numFmtId="0" fontId="29" fillId="0" borderId="0" xfId="0" applyFont="1" applyFill="1" applyAlignment="1">
      <alignment horizontal="center" vertical="center" wrapText="1"/>
    </xf>
    <xf numFmtId="0" fontId="18" fillId="0" borderId="0" xfId="0" applyFont="1" applyFill="1" applyAlignment="1">
      <alignment horizontal="left" vertical="center"/>
    </xf>
    <xf numFmtId="0" fontId="18" fillId="0" borderId="0" xfId="0" applyFont="1" applyFill="1" applyAlignment="1">
      <alignment horizontal="right"/>
    </xf>
    <xf numFmtId="49" fontId="18" fillId="0" borderId="4" xfId="0" applyNumberFormat="1" applyFont="1" applyFill="1" applyBorder="1" applyAlignment="1">
      <alignment horizontal="center" vertical="center" wrapText="1"/>
    </xf>
    <xf numFmtId="49" fontId="18" fillId="0" borderId="5" xfId="0" applyNumberFormat="1" applyFont="1" applyFill="1" applyBorder="1" applyAlignment="1">
      <alignment vertical="center" wrapText="1"/>
    </xf>
    <xf numFmtId="49" fontId="18" fillId="0" borderId="6"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1" xfId="0" applyNumberFormat="1" applyFont="1" applyFill="1" applyBorder="1" applyAlignment="1" applyProtection="1">
      <alignment horizontal="center" vertical="center" wrapText="1"/>
    </xf>
    <xf numFmtId="0" fontId="18" fillId="0" borderId="7" xfId="0" applyFont="1" applyFill="1" applyBorder="1" applyAlignment="1">
      <alignment horizontal="center" vertical="center" wrapText="1"/>
    </xf>
    <xf numFmtId="49" fontId="18" fillId="0" borderId="1" xfId="0" applyNumberFormat="1" applyFont="1" applyFill="1" applyBorder="1" applyAlignment="1">
      <alignment vertical="center"/>
    </xf>
    <xf numFmtId="49" fontId="18" fillId="0" borderId="4" xfId="0" applyNumberFormat="1" applyFont="1" applyFill="1" applyBorder="1" applyAlignment="1" applyProtection="1">
      <alignment horizontal="left" vertical="center" wrapText="1"/>
    </xf>
    <xf numFmtId="49" fontId="11" fillId="0" borderId="1" xfId="0" applyNumberFormat="1" applyFont="1" applyFill="1" applyBorder="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vertical="center" wrapText="1"/>
    </xf>
    <xf numFmtId="49" fontId="11" fillId="0" borderId="4" xfId="0" applyNumberFormat="1" applyFont="1" applyFill="1" applyBorder="1" applyAlignment="1" applyProtection="1">
      <alignment horizontal="left" vertical="center" wrapText="1"/>
    </xf>
    <xf numFmtId="49" fontId="11" fillId="0" borderId="1" xfId="0" applyNumberFormat="1" applyFont="1" applyFill="1" applyBorder="1" applyAlignment="1">
      <alignment horizontal="center" vertical="center"/>
    </xf>
    <xf numFmtId="0" fontId="35" fillId="0" borderId="0" xfId="53" applyFont="1" applyFill="1" applyBorder="1" applyAlignment="1">
      <alignment horizontal="left" vertical="center"/>
    </xf>
    <xf numFmtId="0" fontId="36" fillId="0" borderId="0" xfId="53" applyFont="1" applyFill="1" applyBorder="1" applyAlignment="1">
      <alignment horizontal="center" vertical="center"/>
    </xf>
    <xf numFmtId="0" fontId="35" fillId="0" borderId="0" xfId="53" applyFont="1" applyFill="1" applyBorder="1" applyAlignment="1">
      <alignment horizontal="center" vertical="center"/>
    </xf>
    <xf numFmtId="0" fontId="34" fillId="0" borderId="0" xfId="53" applyFont="1" applyFill="1" applyBorder="1" applyAlignment="1">
      <alignment horizontal="center" vertical="center"/>
    </xf>
    <xf numFmtId="0" fontId="34" fillId="0" borderId="0" xfId="53" applyFont="1" applyFill="1" applyBorder="1" applyAlignment="1"/>
    <xf numFmtId="0" fontId="34" fillId="0" borderId="0" xfId="53" applyFont="1" applyFill="1" applyAlignment="1">
      <alignment horizontal="center" vertical="center"/>
    </xf>
    <xf numFmtId="0" fontId="33" fillId="0" borderId="6" xfId="59" applyNumberFormat="1" applyFont="1" applyFill="1" applyBorder="1" applyAlignment="1" applyProtection="1">
      <alignment horizontal="center" vertical="center" wrapText="1"/>
    </xf>
    <xf numFmtId="0" fontId="33" fillId="0" borderId="1" xfId="59" applyNumberFormat="1" applyFont="1" applyFill="1" applyBorder="1" applyAlignment="1" applyProtection="1">
      <alignment horizontal="center" vertical="center" wrapText="1"/>
    </xf>
    <xf numFmtId="0" fontId="33" fillId="0" borderId="1" xfId="59" applyNumberFormat="1" applyFont="1" applyFill="1" applyBorder="1" applyAlignment="1" applyProtection="1">
      <alignment horizontal="center" vertical="center"/>
    </xf>
    <xf numFmtId="0" fontId="33" fillId="0" borderId="11" xfId="59" applyFont="1" applyFill="1" applyBorder="1" applyAlignment="1">
      <alignment horizontal="center" vertical="center" wrapText="1"/>
    </xf>
    <xf numFmtId="0" fontId="33" fillId="0" borderId="11" xfId="59" applyFont="1" applyFill="1" applyBorder="1" applyAlignment="1">
      <alignment horizontal="center" vertical="center"/>
    </xf>
    <xf numFmtId="179" fontId="33" fillId="0" borderId="1" xfId="59" applyNumberFormat="1" applyFont="1" applyFill="1" applyBorder="1" applyAlignment="1"/>
    <xf numFmtId="0" fontId="33" fillId="0" borderId="3" xfId="59" applyFont="1" applyFill="1" applyBorder="1" applyAlignment="1">
      <alignment horizontal="center" vertical="center" wrapText="1"/>
    </xf>
    <xf numFmtId="0" fontId="29" fillId="0" borderId="0" xfId="0" applyFont="1" applyFill="1" applyAlignment="1">
      <alignment horizontal="center" vertical="center"/>
    </xf>
    <xf numFmtId="0" fontId="18" fillId="0" borderId="0" xfId="0" applyFont="1" applyFill="1" applyAlignment="1">
      <alignment horizontal="center" vertical="center"/>
    </xf>
    <xf numFmtId="0" fontId="37" fillId="0" borderId="0" xfId="0" applyFont="1" applyFill="1" applyAlignment="1">
      <alignment horizontal="center" vertical="center"/>
    </xf>
    <xf numFmtId="49" fontId="18" fillId="0" borderId="1" xfId="0" applyNumberFormat="1" applyFont="1" applyFill="1" applyBorder="1" applyAlignment="1">
      <alignment horizontal="center" vertical="center"/>
    </xf>
    <xf numFmtId="0" fontId="11" fillId="2" borderId="0" xfId="0" applyFont="1" applyFill="1"/>
    <xf numFmtId="0" fontId="24" fillId="2" borderId="0" xfId="0" applyFont="1" applyFill="1"/>
    <xf numFmtId="0" fontId="22" fillId="2" borderId="0" xfId="0" applyFont="1" applyFill="1"/>
    <xf numFmtId="0" fontId="5" fillId="2" borderId="0" xfId="0" applyFont="1" applyFill="1" applyAlignment="1">
      <alignment vertical="center"/>
    </xf>
    <xf numFmtId="0" fontId="4" fillId="2" borderId="0" xfId="0" applyFont="1" applyFill="1" applyAlignment="1">
      <alignment horizontal="center" vertical="center"/>
    </xf>
    <xf numFmtId="0" fontId="38" fillId="2" borderId="0" xfId="0" applyFont="1" applyFill="1" applyAlignment="1">
      <alignment horizontal="center" vertical="center"/>
    </xf>
    <xf numFmtId="0" fontId="18" fillId="2" borderId="0" xfId="0" applyFont="1" applyFill="1" applyAlignment="1">
      <alignment horizontal="left" vertical="center"/>
    </xf>
    <xf numFmtId="0" fontId="18" fillId="2" borderId="0" xfId="0" applyFont="1" applyFill="1" applyAlignment="1">
      <alignment horizontal="center" vertical="center"/>
    </xf>
    <xf numFmtId="0" fontId="18" fillId="2" borderId="0" xfId="0" applyFont="1" applyFill="1" applyBorder="1" applyAlignment="1">
      <alignment horizontal="right" vertical="center"/>
    </xf>
    <xf numFmtId="0" fontId="18" fillId="2" borderId="0" xfId="0" applyFont="1" applyFill="1"/>
    <xf numFmtId="0" fontId="18" fillId="2" borderId="4" xfId="0" applyFont="1" applyFill="1" applyBorder="1" applyAlignment="1">
      <alignment horizontal="center" vertical="center"/>
    </xf>
    <xf numFmtId="0" fontId="18" fillId="2" borderId="1" xfId="0" applyFont="1" applyFill="1" applyBorder="1" applyAlignment="1">
      <alignment horizontal="center" vertical="center" wrapText="1"/>
    </xf>
    <xf numFmtId="0" fontId="39" fillId="2" borderId="1" xfId="0" applyFont="1" applyFill="1" applyBorder="1" applyAlignment="1">
      <alignment horizontal="center" vertical="center" wrapText="1"/>
    </xf>
    <xf numFmtId="0" fontId="18" fillId="2" borderId="1" xfId="0" applyFont="1" applyFill="1" applyBorder="1"/>
    <xf numFmtId="180" fontId="18" fillId="2" borderId="4" xfId="0" applyNumberFormat="1" applyFont="1" applyFill="1" applyBorder="1" applyAlignment="1">
      <alignment horizontal="center" vertical="center"/>
    </xf>
    <xf numFmtId="0" fontId="18" fillId="2" borderId="1" xfId="0" applyFont="1" applyFill="1" applyBorder="1" applyProtection="1">
      <protection locked="0"/>
    </xf>
    <xf numFmtId="3" fontId="40" fillId="2" borderId="7" xfId="0" applyNumberFormat="1" applyFont="1" applyFill="1" applyBorder="1" applyAlignment="1">
      <alignment horizontal="center" vertical="center"/>
    </xf>
    <xf numFmtId="0" fontId="40" fillId="2" borderId="7" xfId="0" applyFont="1" applyFill="1" applyBorder="1" applyAlignment="1">
      <alignment horizontal="center" vertical="center"/>
    </xf>
    <xf numFmtId="179" fontId="18" fillId="2" borderId="1" xfId="0" applyNumberFormat="1" applyFont="1" applyFill="1" applyBorder="1" applyAlignment="1">
      <alignment horizontal="center" vertical="center"/>
    </xf>
    <xf numFmtId="180" fontId="18" fillId="2" borderId="1" xfId="0" applyNumberFormat="1" applyFont="1" applyFill="1" applyBorder="1" applyAlignment="1">
      <alignment horizontal="center" vertical="center"/>
    </xf>
    <xf numFmtId="3" fontId="40" fillId="2" borderId="1" xfId="0" applyNumberFormat="1" applyFont="1" applyFill="1" applyBorder="1" applyAlignment="1">
      <alignment horizontal="center" vertical="center"/>
    </xf>
    <xf numFmtId="0" fontId="40" fillId="2" borderId="1" xfId="0" applyFont="1" applyFill="1" applyBorder="1" applyAlignment="1">
      <alignment horizontal="center" vertical="center"/>
    </xf>
    <xf numFmtId="0" fontId="18" fillId="2" borderId="1" xfId="0" applyFont="1" applyFill="1" applyBorder="1" applyAlignment="1" applyProtection="1">
      <alignment vertical="center"/>
      <protection locked="0"/>
    </xf>
    <xf numFmtId="0" fontId="10" fillId="2" borderId="1" xfId="0" applyFont="1" applyFill="1" applyBorder="1" applyAlignment="1">
      <alignment horizontal="center" vertical="center"/>
    </xf>
    <xf numFmtId="179" fontId="10" fillId="2" borderId="1" xfId="0" applyNumberFormat="1" applyFont="1" applyFill="1" applyBorder="1" applyAlignment="1">
      <alignment horizontal="center" vertical="center"/>
    </xf>
    <xf numFmtId="0" fontId="18" fillId="2" borderId="1" xfId="0" applyFont="1" applyFill="1" applyBorder="1" applyAlignment="1">
      <alignment horizontal="left" vertical="center"/>
    </xf>
    <xf numFmtId="180" fontId="18" fillId="2" borderId="12" xfId="0" applyNumberFormat="1" applyFont="1" applyFill="1" applyBorder="1" applyAlignment="1">
      <alignment horizontal="center" vertical="center"/>
    </xf>
    <xf numFmtId="0" fontId="41" fillId="0" borderId="0" xfId="0" applyFont="1" applyFill="1" applyAlignment="1">
      <alignment horizontal="left" vertical="center"/>
    </xf>
    <xf numFmtId="0" fontId="42" fillId="0" borderId="0" xfId="0" applyFont="1" applyFill="1" applyAlignment="1">
      <alignment vertical="center"/>
    </xf>
    <xf numFmtId="0" fontId="43" fillId="0" borderId="0" xfId="0" applyFont="1" applyFill="1" applyAlignment="1">
      <alignment horizontal="center" vertical="center"/>
    </xf>
    <xf numFmtId="0" fontId="44" fillId="0" borderId="0" xfId="0" applyFont="1" applyFill="1" applyAlignment="1">
      <alignment vertical="center"/>
    </xf>
    <xf numFmtId="0" fontId="39" fillId="0" borderId="0" xfId="0" applyFont="1" applyFill="1" applyAlignment="1">
      <alignment vertical="center"/>
    </xf>
    <xf numFmtId="0" fontId="45" fillId="0" borderId="0" xfId="0" applyFont="1" applyFill="1" applyAlignment="1">
      <alignment horizontal="left" vertical="center"/>
    </xf>
    <xf numFmtId="0" fontId="39" fillId="0" borderId="0" xfId="0" applyFont="1" applyFill="1" applyAlignment="1">
      <alignment horizontal="right" vertical="center"/>
    </xf>
    <xf numFmtId="0" fontId="46" fillId="0" borderId="3" xfId="0" applyFont="1" applyFill="1" applyBorder="1" applyAlignment="1">
      <alignment horizontal="center" vertical="center" wrapText="1"/>
    </xf>
    <xf numFmtId="0" fontId="46" fillId="0" borderId="7" xfId="0" applyFont="1" applyFill="1" applyBorder="1" applyAlignment="1">
      <alignment horizontal="center" vertical="center" wrapText="1"/>
    </xf>
    <xf numFmtId="0" fontId="39" fillId="0" borderId="1" xfId="0" applyFont="1" applyFill="1" applyBorder="1" applyAlignment="1">
      <alignment vertical="center"/>
    </xf>
    <xf numFmtId="10" fontId="39" fillId="0" borderId="1" xfId="0" applyNumberFormat="1" applyFont="1" applyFill="1" applyBorder="1" applyAlignment="1">
      <alignment vertical="center"/>
    </xf>
    <xf numFmtId="0" fontId="39" fillId="0" borderId="7" xfId="0" applyFont="1" applyFill="1" applyBorder="1" applyAlignment="1">
      <alignment vertical="center"/>
    </xf>
    <xf numFmtId="0" fontId="18" fillId="0" borderId="4" xfId="0" applyFont="1" applyFill="1" applyBorder="1" applyAlignment="1">
      <alignment vertical="center"/>
    </xf>
    <xf numFmtId="0" fontId="39" fillId="0" borderId="1" xfId="0" applyFont="1" applyFill="1" applyBorder="1" applyAlignment="1">
      <alignment horizontal="left" vertical="center"/>
    </xf>
    <xf numFmtId="0" fontId="46" fillId="0" borderId="1" xfId="0" applyFont="1" applyFill="1" applyBorder="1" applyAlignment="1">
      <alignment horizontal="center" vertical="center"/>
    </xf>
    <xf numFmtId="0" fontId="47" fillId="0" borderId="0" xfId="0" applyFont="1" applyFill="1"/>
    <xf numFmtId="0" fontId="22" fillId="0" borderId="0" xfId="0" applyFont="1" applyFill="1"/>
    <xf numFmtId="0" fontId="13" fillId="0" borderId="0" xfId="0" applyFont="1" applyFill="1" applyAlignment="1">
      <alignment horizontal="center" vertical="center"/>
    </xf>
    <xf numFmtId="0" fontId="18" fillId="0" borderId="0" xfId="0" applyFont="1" applyFill="1" applyBorder="1" applyAlignment="1">
      <alignment horizontal="right" vertical="center"/>
    </xf>
    <xf numFmtId="0" fontId="6" fillId="0" borderId="4" xfId="0" applyFont="1" applyFill="1" applyBorder="1" applyAlignment="1">
      <alignment horizontal="center" vertical="center"/>
    </xf>
    <xf numFmtId="0" fontId="39" fillId="0" borderId="1" xfId="0" applyFont="1" applyFill="1" applyBorder="1" applyAlignment="1">
      <alignment horizontal="center" vertical="center" wrapText="1"/>
    </xf>
    <xf numFmtId="0" fontId="18" fillId="0" borderId="1" xfId="0" applyFont="1" applyFill="1" applyBorder="1"/>
    <xf numFmtId="180" fontId="18" fillId="0" borderId="4" xfId="0" applyNumberFormat="1" applyFont="1" applyFill="1" applyBorder="1" applyAlignment="1">
      <alignment horizontal="center" vertical="center"/>
    </xf>
    <xf numFmtId="0" fontId="18" fillId="0" borderId="1" xfId="0" applyFont="1" applyFill="1" applyBorder="1" applyProtection="1">
      <protection locked="0"/>
    </xf>
    <xf numFmtId="3" fontId="40" fillId="0" borderId="7" xfId="0" applyNumberFormat="1" applyFont="1" applyFill="1" applyBorder="1" applyAlignment="1">
      <alignment horizontal="center" vertical="center"/>
    </xf>
    <xf numFmtId="0" fontId="40" fillId="0" borderId="7" xfId="0" applyFont="1" applyFill="1" applyBorder="1" applyAlignment="1">
      <alignment horizontal="center" vertical="center"/>
    </xf>
    <xf numFmtId="179" fontId="18" fillId="0" borderId="1" xfId="0" applyNumberFormat="1" applyFont="1" applyFill="1" applyBorder="1" applyAlignment="1">
      <alignment horizontal="center" vertical="center"/>
    </xf>
    <xf numFmtId="3" fontId="40" fillId="0" borderId="1" xfId="0" applyNumberFormat="1" applyFont="1" applyFill="1" applyBorder="1" applyAlignment="1">
      <alignment horizontal="center" vertical="center"/>
    </xf>
    <xf numFmtId="0" fontId="40" fillId="0" borderId="1" xfId="0" applyFont="1" applyFill="1" applyBorder="1" applyAlignment="1">
      <alignment horizontal="center" vertical="center"/>
    </xf>
    <xf numFmtId="0" fontId="18" fillId="0" borderId="1" xfId="0" applyFont="1" applyFill="1" applyBorder="1" applyAlignment="1" applyProtection="1">
      <alignment vertical="center"/>
      <protection locked="0"/>
    </xf>
    <xf numFmtId="0" fontId="18" fillId="0" borderId="4" xfId="0" applyFont="1" applyFill="1" applyBorder="1" applyAlignment="1">
      <alignment horizontal="center" vertical="center"/>
    </xf>
    <xf numFmtId="179" fontId="10" fillId="0" borderId="1" xfId="0" applyNumberFormat="1" applyFont="1" applyFill="1" applyBorder="1" applyAlignment="1">
      <alignment horizontal="center" vertical="center"/>
    </xf>
    <xf numFmtId="0" fontId="18" fillId="0" borderId="1" xfId="0" applyFont="1" applyFill="1" applyBorder="1" applyAlignment="1">
      <alignment horizontal="left" vertical="center"/>
    </xf>
    <xf numFmtId="180" fontId="18" fillId="0" borderId="12" xfId="0" applyNumberFormat="1" applyFont="1" applyFill="1" applyBorder="1" applyAlignment="1">
      <alignment horizontal="center" vertical="center"/>
    </xf>
    <xf numFmtId="181" fontId="6" fillId="0" borderId="0" xfId="11" applyNumberFormat="1" applyFont="1" applyFill="1"/>
    <xf numFmtId="0" fontId="48" fillId="0" borderId="0" xfId="0" applyFont="1" applyFill="1" applyAlignment="1">
      <alignment vertical="center"/>
    </xf>
    <xf numFmtId="0" fontId="39" fillId="0" borderId="0" xfId="0" applyFont="1" applyFill="1" applyAlignment="1">
      <alignment horizontal="left" vertical="center"/>
    </xf>
    <xf numFmtId="0" fontId="49" fillId="0" borderId="0" xfId="0" applyFont="1" applyFill="1" applyAlignment="1">
      <alignment vertical="center"/>
    </xf>
    <xf numFmtId="0" fontId="50" fillId="0" borderId="0" xfId="0" applyFont="1" applyFill="1"/>
    <xf numFmtId="0" fontId="38" fillId="0" borderId="1" xfId="0" applyFont="1" applyFill="1" applyBorder="1" applyAlignment="1">
      <alignment horizontal="center" vertical="center"/>
    </xf>
    <xf numFmtId="0" fontId="13" fillId="0" borderId="0" xfId="0" applyFont="1" applyFill="1"/>
    <xf numFmtId="179" fontId="6" fillId="0" borderId="0" xfId="11" applyNumberFormat="1" applyFont="1" applyFill="1"/>
    <xf numFmtId="0" fontId="22" fillId="0" borderId="0" xfId="0" applyFont="1" applyFill="1" applyAlignment="1">
      <alignment horizontal="center" vertical="center"/>
    </xf>
    <xf numFmtId="0" fontId="4" fillId="3" borderId="0" xfId="0" applyFont="1" applyFill="1" applyAlignment="1">
      <alignment horizontal="center" vertical="center"/>
    </xf>
    <xf numFmtId="0" fontId="18" fillId="0" borderId="0" xfId="0" applyFont="1" applyFill="1" applyBorder="1" applyAlignment="1">
      <alignment vertical="center"/>
    </xf>
    <xf numFmtId="0" fontId="10" fillId="0" borderId="1" xfId="0" applyFont="1" applyFill="1" applyBorder="1" applyAlignment="1">
      <alignment horizontal="left" vertical="center"/>
    </xf>
    <xf numFmtId="180" fontId="10" fillId="0" borderId="1" xfId="11" applyNumberFormat="1" applyFont="1" applyFill="1" applyBorder="1" applyAlignment="1">
      <alignment horizontal="center" vertical="center"/>
    </xf>
    <xf numFmtId="184" fontId="10" fillId="0" borderId="1" xfId="0" applyNumberFormat="1" applyFont="1" applyFill="1" applyBorder="1" applyAlignment="1">
      <alignment horizontal="center" vertical="center"/>
    </xf>
    <xf numFmtId="0" fontId="28" fillId="0" borderId="0" xfId="0" applyFont="1" applyAlignment="1">
      <alignment vertical="center"/>
    </xf>
    <xf numFmtId="0" fontId="51" fillId="0" borderId="0" xfId="0" applyFont="1" applyFill="1" applyAlignment="1">
      <alignment vertical="center"/>
    </xf>
    <xf numFmtId="0" fontId="51" fillId="0" borderId="0" xfId="0" applyFont="1" applyAlignment="1">
      <alignment vertical="center"/>
    </xf>
    <xf numFmtId="0" fontId="27" fillId="0" borderId="0" xfId="0" applyFont="1" applyFill="1" applyAlignment="1">
      <alignment vertical="center"/>
    </xf>
    <xf numFmtId="0" fontId="27" fillId="0" borderId="0" xfId="0" applyFont="1" applyAlignment="1">
      <alignment vertical="center"/>
    </xf>
    <xf numFmtId="0" fontId="0" fillId="0" borderId="0" xfId="0" applyFont="1" applyAlignment="1">
      <alignment vertical="center"/>
    </xf>
    <xf numFmtId="0" fontId="52" fillId="0" borderId="0" xfId="0" applyFont="1" applyAlignment="1">
      <alignment horizontal="left" vertical="center"/>
    </xf>
    <xf numFmtId="0" fontId="53" fillId="0" borderId="0" xfId="0" applyFont="1" applyAlignment="1">
      <alignment horizontal="center" vertical="center"/>
    </xf>
    <xf numFmtId="0" fontId="8" fillId="0" borderId="0" xfId="0" applyFont="1" applyFill="1" applyAlignment="1">
      <alignment vertical="center"/>
    </xf>
    <xf numFmtId="0" fontId="25" fillId="0" borderId="0" xfId="0" applyFont="1" applyFill="1" applyAlignment="1">
      <alignment vertical="center"/>
    </xf>
    <xf numFmtId="0" fontId="26" fillId="0" borderId="0" xfId="0" applyFont="1" applyFill="1" applyAlignment="1">
      <alignment horizontal="distributed" vertical="center"/>
    </xf>
    <xf numFmtId="0" fontId="28" fillId="0" borderId="0" xfId="0" applyFont="1" applyFill="1" applyAlignment="1">
      <alignment vertical="center"/>
    </xf>
    <xf numFmtId="0" fontId="18" fillId="0" borderId="1" xfId="0" applyFont="1" applyFill="1" applyBorder="1" applyAlignment="1" quotePrefix="1">
      <alignment horizontal="center" vertical="center"/>
    </xf>
    <xf numFmtId="0" fontId="11" fillId="0" borderId="1" xfId="0" applyFont="1" applyFill="1" applyBorder="1" applyAlignment="1" quotePrefix="1">
      <alignment horizontal="center" vertical="center"/>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常规_印台区2015财政决算报表"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常规_20160104152930396 (2)" xfId="33"/>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3" xfId="54"/>
    <cellStyle name="常规_2015年全市社会保险基金收支预算执行情况表" xfId="55"/>
    <cellStyle name="常规 4" xfId="56"/>
    <cellStyle name="常规_铜川市2015年底政府性债务余额情况表_2016债务余额（报人大）" xfId="57"/>
    <cellStyle name="千位分隔 2" xfId="58"/>
    <cellStyle name="常规 5" xfId="59"/>
    <cellStyle name="常规_市本级国资预算执行情况" xfId="60"/>
    <cellStyle name="常规_铜川市2015年底政府性债务余额情况表"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haredStrings" Target="sharedStrings.xml"/><Relationship Id="rId42" Type="http://schemas.openxmlformats.org/officeDocument/2006/relationships/styles" Target="styles.xml"/><Relationship Id="rId41" Type="http://schemas.openxmlformats.org/officeDocument/2006/relationships/theme" Target="theme/theme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topLeftCell="A25" workbookViewId="0">
      <selection activeCell="O12" sqref="O12"/>
    </sheetView>
  </sheetViews>
  <sheetFormatPr defaultColWidth="9" defaultRowHeight="14.25"/>
  <cols>
    <col min="1" max="1" width="5.75" style="431" customWidth="1"/>
    <col min="2" max="5" width="9" style="431"/>
    <col min="6" max="6" width="9" style="431" customWidth="1"/>
    <col min="7" max="16384" width="9" style="431"/>
  </cols>
  <sheetData>
    <row r="1" ht="18.75" spans="1:4">
      <c r="A1" s="432"/>
      <c r="B1" s="432"/>
      <c r="C1" s="432"/>
      <c r="D1" s="432"/>
    </row>
    <row r="2" ht="30" customHeight="1" spans="2:8">
      <c r="B2" s="433" t="s">
        <v>0</v>
      </c>
      <c r="C2" s="433"/>
      <c r="D2" s="433"/>
      <c r="E2" s="433"/>
      <c r="F2" s="433"/>
      <c r="G2" s="433"/>
      <c r="H2" s="433"/>
    </row>
    <row r="3" s="426" customFormat="1" ht="14" customHeight="1" spans="2:9">
      <c r="B3" s="434" t="s">
        <v>1</v>
      </c>
      <c r="C3" s="434"/>
      <c r="D3" s="435"/>
      <c r="E3" s="435"/>
      <c r="F3" s="435"/>
      <c r="G3" s="435"/>
      <c r="H3" s="435"/>
      <c r="I3" s="437"/>
    </row>
    <row r="4" s="427" customFormat="1" ht="14" customHeight="1" spans="2:8">
      <c r="B4" s="436" t="s">
        <v>2</v>
      </c>
      <c r="C4" s="436"/>
      <c r="D4" s="436"/>
      <c r="E4" s="436"/>
      <c r="F4" s="436"/>
      <c r="G4" s="436"/>
      <c r="H4" s="436"/>
    </row>
    <row r="5" s="427" customFormat="1" ht="14" customHeight="1" spans="2:8">
      <c r="B5" s="436" t="s">
        <v>3</v>
      </c>
      <c r="C5" s="436"/>
      <c r="D5" s="436"/>
      <c r="E5" s="436"/>
      <c r="F5" s="436"/>
      <c r="G5" s="436"/>
      <c r="H5" s="436"/>
    </row>
    <row r="6" s="428" customFormat="1" ht="14" customHeight="1" spans="2:9">
      <c r="B6" s="436" t="s">
        <v>4</v>
      </c>
      <c r="C6" s="436"/>
      <c r="D6" s="436"/>
      <c r="E6" s="436"/>
      <c r="F6" s="436"/>
      <c r="G6" s="436"/>
      <c r="H6" s="436"/>
      <c r="I6" s="427"/>
    </row>
    <row r="7" s="428" customFormat="1" ht="14" customHeight="1" spans="2:9">
      <c r="B7" s="436" t="s">
        <v>5</v>
      </c>
      <c r="C7" s="436"/>
      <c r="D7" s="436"/>
      <c r="E7" s="436"/>
      <c r="F7" s="436"/>
      <c r="G7" s="436"/>
      <c r="H7" s="436"/>
      <c r="I7" s="427"/>
    </row>
    <row r="8" s="427" customFormat="1" ht="14" customHeight="1" spans="2:8">
      <c r="B8" s="436" t="s">
        <v>6</v>
      </c>
      <c r="C8" s="436"/>
      <c r="D8" s="436"/>
      <c r="E8" s="436"/>
      <c r="F8" s="436"/>
      <c r="G8" s="436"/>
      <c r="H8" s="436"/>
    </row>
    <row r="9" s="427" customFormat="1" ht="14" customHeight="1" spans="2:8">
      <c r="B9" s="436" t="s">
        <v>7</v>
      </c>
      <c r="C9" s="436"/>
      <c r="D9" s="436"/>
      <c r="E9" s="436"/>
      <c r="F9" s="436"/>
      <c r="G9" s="436"/>
      <c r="H9" s="436"/>
    </row>
    <row r="10" s="428" customFormat="1" ht="14" customHeight="1" spans="2:9">
      <c r="B10" s="436" t="s">
        <v>8</v>
      </c>
      <c r="C10" s="436"/>
      <c r="D10" s="436"/>
      <c r="E10" s="436"/>
      <c r="F10" s="436"/>
      <c r="G10" s="436"/>
      <c r="H10" s="436"/>
      <c r="I10" s="427"/>
    </row>
    <row r="11" s="428" customFormat="1" ht="14" customHeight="1" spans="2:9">
      <c r="B11" s="436" t="s">
        <v>9</v>
      </c>
      <c r="C11" s="436"/>
      <c r="D11" s="436"/>
      <c r="E11" s="436"/>
      <c r="F11" s="436"/>
      <c r="G11" s="436"/>
      <c r="H11" s="436"/>
      <c r="I11" s="427"/>
    </row>
    <row r="12" s="427" customFormat="1" ht="14" customHeight="1" spans="2:8">
      <c r="B12" s="436" t="s">
        <v>10</v>
      </c>
      <c r="C12" s="436"/>
      <c r="D12" s="436"/>
      <c r="E12" s="436"/>
      <c r="F12" s="436"/>
      <c r="G12" s="436"/>
      <c r="H12" s="436"/>
    </row>
    <row r="13" s="427" customFormat="1" ht="14" customHeight="1" spans="2:8">
      <c r="B13" s="436" t="s">
        <v>11</v>
      </c>
      <c r="C13" s="436"/>
      <c r="D13" s="436"/>
      <c r="E13" s="436"/>
      <c r="F13" s="436"/>
      <c r="G13" s="436"/>
      <c r="H13" s="436"/>
    </row>
    <row r="14" s="427" customFormat="1" ht="14" customHeight="1" spans="2:8">
      <c r="B14" s="436" t="s">
        <v>12</v>
      </c>
      <c r="C14" s="436"/>
      <c r="D14" s="436"/>
      <c r="E14" s="436"/>
      <c r="F14" s="436"/>
      <c r="G14" s="436"/>
      <c r="H14" s="436"/>
    </row>
    <row r="15" s="427" customFormat="1" ht="14" customHeight="1" spans="2:8">
      <c r="B15" s="436" t="s">
        <v>13</v>
      </c>
      <c r="C15" s="436"/>
      <c r="D15" s="436"/>
      <c r="E15" s="436"/>
      <c r="F15" s="436"/>
      <c r="G15" s="436"/>
      <c r="H15" s="436"/>
    </row>
    <row r="16" s="427" customFormat="1" ht="14" customHeight="1" spans="2:8">
      <c r="B16" s="436" t="s">
        <v>14</v>
      </c>
      <c r="C16" s="436"/>
      <c r="D16" s="436"/>
      <c r="E16" s="436"/>
      <c r="F16" s="436"/>
      <c r="G16" s="436"/>
      <c r="H16" s="436"/>
    </row>
    <row r="17" s="427" customFormat="1" ht="14" customHeight="1" spans="2:8">
      <c r="B17" s="436" t="s">
        <v>15</v>
      </c>
      <c r="C17" s="436"/>
      <c r="D17" s="436"/>
      <c r="E17" s="436"/>
      <c r="F17" s="436"/>
      <c r="G17" s="436"/>
      <c r="H17" s="436"/>
    </row>
    <row r="18" s="427" customFormat="1" ht="14" customHeight="1" spans="2:8">
      <c r="B18" s="436" t="s">
        <v>16</v>
      </c>
      <c r="C18" s="436"/>
      <c r="D18" s="436"/>
      <c r="E18" s="436"/>
      <c r="F18" s="436"/>
      <c r="G18" s="436"/>
      <c r="H18" s="436"/>
    </row>
    <row r="19" s="427" customFormat="1" ht="14" customHeight="1" spans="2:8">
      <c r="B19" s="436" t="s">
        <v>17</v>
      </c>
      <c r="C19" s="436"/>
      <c r="D19" s="436"/>
      <c r="E19" s="436"/>
      <c r="F19" s="436"/>
      <c r="G19" s="436"/>
      <c r="H19" s="436"/>
    </row>
    <row r="20" s="429" customFormat="1" ht="14" customHeight="1" spans="2:8">
      <c r="B20" s="436" t="s">
        <v>18</v>
      </c>
      <c r="C20" s="436"/>
      <c r="D20" s="436"/>
      <c r="E20" s="436"/>
      <c r="F20" s="436"/>
      <c r="G20" s="436"/>
      <c r="H20" s="436"/>
    </row>
    <row r="21" s="429" customFormat="1" ht="14" customHeight="1" spans="2:8">
      <c r="B21" s="436" t="s">
        <v>19</v>
      </c>
      <c r="C21" s="436"/>
      <c r="D21" s="436"/>
      <c r="E21" s="436"/>
      <c r="F21" s="436"/>
      <c r="G21" s="436"/>
      <c r="H21" s="436"/>
    </row>
    <row r="22" s="429" customFormat="1" ht="14" customHeight="1" spans="2:8">
      <c r="B22" s="436" t="s">
        <v>20</v>
      </c>
      <c r="C22" s="436"/>
      <c r="D22" s="436"/>
      <c r="E22" s="436"/>
      <c r="F22" s="436"/>
      <c r="G22" s="436"/>
      <c r="H22" s="436"/>
    </row>
    <row r="23" s="426" customFormat="1" ht="14" customHeight="1" spans="2:9">
      <c r="B23" s="434" t="s">
        <v>21</v>
      </c>
      <c r="C23" s="434"/>
      <c r="D23" s="435"/>
      <c r="E23" s="435"/>
      <c r="F23" s="435"/>
      <c r="G23" s="435"/>
      <c r="H23" s="435"/>
      <c r="I23" s="437"/>
    </row>
    <row r="24" s="430" customFormat="1" ht="14" customHeight="1" spans="2:9">
      <c r="B24" s="436" t="s">
        <v>22</v>
      </c>
      <c r="C24" s="436"/>
      <c r="D24" s="436"/>
      <c r="E24" s="436"/>
      <c r="F24" s="436"/>
      <c r="G24" s="436"/>
      <c r="H24" s="436"/>
      <c r="I24" s="429"/>
    </row>
    <row r="25" s="430" customFormat="1" ht="14" customHeight="1" spans="2:9">
      <c r="B25" s="436" t="s">
        <v>23</v>
      </c>
      <c r="C25" s="436"/>
      <c r="D25" s="436"/>
      <c r="E25" s="436"/>
      <c r="F25" s="436"/>
      <c r="G25" s="436"/>
      <c r="H25" s="436"/>
      <c r="I25" s="429"/>
    </row>
    <row r="26" s="430" customFormat="1" ht="14" customHeight="1" spans="2:9">
      <c r="B26" s="436" t="s">
        <v>24</v>
      </c>
      <c r="C26" s="436"/>
      <c r="D26" s="436"/>
      <c r="E26" s="436"/>
      <c r="F26" s="436"/>
      <c r="G26" s="436"/>
      <c r="H26" s="436"/>
      <c r="I26" s="429"/>
    </row>
    <row r="27" s="430" customFormat="1" ht="14" customHeight="1" spans="2:9">
      <c r="B27" s="436" t="s">
        <v>25</v>
      </c>
      <c r="C27" s="436"/>
      <c r="D27" s="436"/>
      <c r="E27" s="436"/>
      <c r="F27" s="436"/>
      <c r="G27" s="436"/>
      <c r="H27" s="436"/>
      <c r="I27" s="429"/>
    </row>
    <row r="28" s="430" customFormat="1" ht="14" customHeight="1" spans="2:9">
      <c r="B28" s="436" t="s">
        <v>26</v>
      </c>
      <c r="C28" s="436"/>
      <c r="D28" s="436"/>
      <c r="E28" s="436"/>
      <c r="F28" s="436"/>
      <c r="G28" s="436"/>
      <c r="H28" s="436"/>
      <c r="I28" s="429"/>
    </row>
    <row r="29" s="426" customFormat="1" ht="14" customHeight="1" spans="2:9">
      <c r="B29" s="434" t="s">
        <v>27</v>
      </c>
      <c r="C29" s="434"/>
      <c r="D29" s="434"/>
      <c r="E29" s="435"/>
      <c r="F29" s="435"/>
      <c r="G29" s="435"/>
      <c r="H29" s="435"/>
      <c r="I29" s="437"/>
    </row>
    <row r="30" s="426" customFormat="1" ht="14" customHeight="1" spans="2:9">
      <c r="B30" s="436" t="s">
        <v>28</v>
      </c>
      <c r="C30" s="436"/>
      <c r="D30" s="436"/>
      <c r="E30" s="436"/>
      <c r="F30" s="436"/>
      <c r="G30" s="436"/>
      <c r="H30" s="436"/>
      <c r="I30" s="437"/>
    </row>
    <row r="31" s="426" customFormat="1" ht="14" customHeight="1" spans="2:9">
      <c r="B31" s="436" t="s">
        <v>29</v>
      </c>
      <c r="C31" s="436"/>
      <c r="D31" s="436"/>
      <c r="E31" s="436"/>
      <c r="F31" s="436"/>
      <c r="G31" s="436"/>
      <c r="H31" s="436"/>
      <c r="I31" s="437"/>
    </row>
    <row r="32" s="426" customFormat="1" ht="14" customHeight="1" spans="2:9">
      <c r="B32" s="436" t="s">
        <v>30</v>
      </c>
      <c r="C32" s="436"/>
      <c r="D32" s="436"/>
      <c r="E32" s="436"/>
      <c r="F32" s="436"/>
      <c r="G32" s="436"/>
      <c r="H32" s="436"/>
      <c r="I32" s="437"/>
    </row>
    <row r="33" s="426" customFormat="1" ht="14" customHeight="1" spans="2:9">
      <c r="B33" s="436" t="s">
        <v>31</v>
      </c>
      <c r="C33" s="436"/>
      <c r="D33" s="436"/>
      <c r="E33" s="436"/>
      <c r="F33" s="436"/>
      <c r="G33" s="436"/>
      <c r="H33" s="436"/>
      <c r="I33" s="437"/>
    </row>
    <row r="34" s="426" customFormat="1" ht="14" customHeight="1" spans="2:9">
      <c r="B34" s="436" t="s">
        <v>32</v>
      </c>
      <c r="C34" s="436"/>
      <c r="D34" s="436"/>
      <c r="E34" s="436"/>
      <c r="F34" s="436"/>
      <c r="G34" s="436"/>
      <c r="H34" s="436"/>
      <c r="I34" s="437"/>
    </row>
    <row r="35" s="426" customFormat="1" ht="14" customHeight="1" spans="2:9">
      <c r="B35" s="434" t="s">
        <v>33</v>
      </c>
      <c r="C35" s="434"/>
      <c r="D35" s="434"/>
      <c r="E35" s="435"/>
      <c r="F35" s="435"/>
      <c r="G35" s="435"/>
      <c r="H35" s="435"/>
      <c r="I35" s="437"/>
    </row>
    <row r="36" s="426" customFormat="1" ht="14" customHeight="1" spans="2:9">
      <c r="B36" s="436" t="s">
        <v>34</v>
      </c>
      <c r="C36" s="436"/>
      <c r="D36" s="436"/>
      <c r="E36" s="436"/>
      <c r="F36" s="436"/>
      <c r="G36" s="436"/>
      <c r="H36" s="436"/>
      <c r="I36" s="437"/>
    </row>
    <row r="37" s="426" customFormat="1" ht="14" customHeight="1" spans="2:9">
      <c r="B37" s="436" t="s">
        <v>35</v>
      </c>
      <c r="C37" s="436"/>
      <c r="D37" s="436"/>
      <c r="E37" s="436"/>
      <c r="F37" s="436"/>
      <c r="G37" s="436"/>
      <c r="H37" s="436"/>
      <c r="I37" s="437"/>
    </row>
    <row r="38" s="426" customFormat="1" ht="14" customHeight="1" spans="2:9">
      <c r="B38" s="436" t="s">
        <v>36</v>
      </c>
      <c r="C38" s="436"/>
      <c r="D38" s="436"/>
      <c r="E38" s="436"/>
      <c r="F38" s="436"/>
      <c r="G38" s="436"/>
      <c r="H38" s="436"/>
      <c r="I38" s="437"/>
    </row>
    <row r="39" s="426" customFormat="1" ht="14" customHeight="1" spans="2:9">
      <c r="B39" s="436" t="s">
        <v>37</v>
      </c>
      <c r="C39" s="436"/>
      <c r="D39" s="436"/>
      <c r="E39" s="436"/>
      <c r="F39" s="436"/>
      <c r="G39" s="436"/>
      <c r="H39" s="436"/>
      <c r="I39" s="437"/>
    </row>
    <row r="40" s="426" customFormat="1" ht="14" customHeight="1" spans="2:9">
      <c r="B40" s="434" t="s">
        <v>38</v>
      </c>
      <c r="C40" s="434"/>
      <c r="D40" s="435"/>
      <c r="E40" s="435"/>
      <c r="F40" s="435"/>
      <c r="G40" s="435"/>
      <c r="H40" s="435"/>
      <c r="I40" s="437"/>
    </row>
    <row r="41" s="426" customFormat="1" ht="14" customHeight="1" spans="2:9">
      <c r="B41" s="436" t="s">
        <v>39</v>
      </c>
      <c r="C41" s="436"/>
      <c r="D41" s="436"/>
      <c r="E41" s="436"/>
      <c r="F41" s="436"/>
      <c r="G41" s="436"/>
      <c r="H41" s="436"/>
      <c r="I41" s="437"/>
    </row>
    <row r="42" s="430" customFormat="1" ht="14" customHeight="1" spans="2:9">
      <c r="B42" s="436" t="s">
        <v>40</v>
      </c>
      <c r="C42" s="436"/>
      <c r="D42" s="436"/>
      <c r="E42" s="436"/>
      <c r="F42" s="436"/>
      <c r="G42" s="436"/>
      <c r="H42" s="436"/>
      <c r="I42" s="429"/>
    </row>
    <row r="43" s="430" customFormat="1" ht="14" customHeight="1" spans="2:9">
      <c r="B43" s="436" t="s">
        <v>41</v>
      </c>
      <c r="C43" s="436"/>
      <c r="D43" s="436"/>
      <c r="E43" s="436"/>
      <c r="F43" s="436"/>
      <c r="G43" s="436"/>
      <c r="H43" s="436"/>
      <c r="I43" s="429"/>
    </row>
    <row r="44" s="430" customFormat="1" ht="14" customHeight="1" spans="2:9">
      <c r="B44" s="436" t="s">
        <v>42</v>
      </c>
      <c r="C44" s="436"/>
      <c r="D44" s="436"/>
      <c r="E44" s="436"/>
      <c r="F44" s="436"/>
      <c r="G44" s="436"/>
      <c r="H44" s="436"/>
      <c r="I44" s="429"/>
    </row>
    <row r="45" s="430" customFormat="1" ht="14" customHeight="1" spans="2:9">
      <c r="B45" s="436" t="s">
        <v>43</v>
      </c>
      <c r="C45" s="436"/>
      <c r="D45" s="436"/>
      <c r="E45" s="436"/>
      <c r="F45" s="436"/>
      <c r="G45" s="436"/>
      <c r="H45" s="436"/>
      <c r="I45" s="429"/>
    </row>
    <row r="46" s="430" customFormat="1" ht="14" customHeight="1" spans="2:9">
      <c r="B46" s="436" t="s">
        <v>44</v>
      </c>
      <c r="C46" s="436"/>
      <c r="D46" s="436"/>
      <c r="E46" s="436"/>
      <c r="F46" s="436"/>
      <c r="G46" s="436"/>
      <c r="H46" s="436"/>
      <c r="I46" s="429"/>
    </row>
  </sheetData>
  <mergeCells count="41">
    <mergeCell ref="A1:D1"/>
    <mergeCell ref="B2:H2"/>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B20:H20"/>
    <mergeCell ref="B21:H21"/>
    <mergeCell ref="B22:H22"/>
    <mergeCell ref="B24:H24"/>
    <mergeCell ref="B25:H25"/>
    <mergeCell ref="B26:H26"/>
    <mergeCell ref="B27:H27"/>
    <mergeCell ref="B28:H28"/>
    <mergeCell ref="B30:H30"/>
    <mergeCell ref="B31:H31"/>
    <mergeCell ref="B32:H32"/>
    <mergeCell ref="B33:H33"/>
    <mergeCell ref="B34:H34"/>
    <mergeCell ref="B36:H36"/>
    <mergeCell ref="B37:H37"/>
    <mergeCell ref="B38:H38"/>
    <mergeCell ref="B39:H39"/>
    <mergeCell ref="B41:H41"/>
    <mergeCell ref="B42:H42"/>
    <mergeCell ref="B43:H43"/>
    <mergeCell ref="B44:H44"/>
    <mergeCell ref="B45:H45"/>
    <mergeCell ref="B46:H46"/>
  </mergeCells>
  <pageMargins left="0.984027777777778" right="0.984027777777778" top="0.984027777777778" bottom="0.984027777777778"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7"/>
  <sheetViews>
    <sheetView workbookViewId="0">
      <selection activeCell="D8" sqref="D8"/>
    </sheetView>
  </sheetViews>
  <sheetFormatPr defaultColWidth="9" defaultRowHeight="12"/>
  <cols>
    <col min="1" max="3" width="6.5" style="185" customWidth="1"/>
    <col min="4" max="4" width="41.8333333333333" style="185" customWidth="1"/>
    <col min="5" max="5" width="12.75" style="185" customWidth="1"/>
    <col min="6" max="16384" width="9" style="185"/>
  </cols>
  <sheetData>
    <row r="1" ht="27" customHeight="1" spans="1:9">
      <c r="A1" s="347" t="s">
        <v>176</v>
      </c>
      <c r="B1" s="347"/>
      <c r="C1" s="347"/>
      <c r="D1" s="347"/>
      <c r="E1" s="347"/>
      <c r="F1" s="197"/>
      <c r="G1" s="197"/>
      <c r="H1" s="197"/>
      <c r="I1" s="197"/>
    </row>
    <row r="2" s="260" customFormat="1" ht="14" customHeight="1" spans="1:9">
      <c r="A2" s="348" t="s">
        <v>177</v>
      </c>
      <c r="B2" s="349"/>
      <c r="C2" s="349"/>
      <c r="D2" s="348"/>
      <c r="E2" s="348" t="s">
        <v>47</v>
      </c>
      <c r="F2" s="266"/>
      <c r="G2" s="266"/>
      <c r="H2" s="266"/>
      <c r="I2" s="266"/>
    </row>
    <row r="3" s="261" customFormat="1" ht="14" customHeight="1" spans="1:9">
      <c r="A3" s="321" t="s">
        <v>178</v>
      </c>
      <c r="B3" s="322"/>
      <c r="C3" s="323"/>
      <c r="D3" s="324" t="s">
        <v>179</v>
      </c>
      <c r="E3" s="324" t="s">
        <v>180</v>
      </c>
      <c r="F3" s="269"/>
      <c r="G3" s="269"/>
      <c r="H3" s="269"/>
      <c r="I3" s="269"/>
    </row>
    <row r="4" s="262" customFormat="1" ht="14" customHeight="1" spans="1:9">
      <c r="A4" s="325" t="s">
        <v>181</v>
      </c>
      <c r="B4" s="325" t="s">
        <v>182</v>
      </c>
      <c r="C4" s="325" t="s">
        <v>183</v>
      </c>
      <c r="D4" s="326"/>
      <c r="E4" s="326"/>
      <c r="F4" s="271"/>
      <c r="G4" s="271"/>
      <c r="H4" s="271"/>
      <c r="I4" s="271"/>
    </row>
    <row r="5" s="262" customFormat="1" ht="14" customHeight="1" spans="1:9">
      <c r="A5" s="350"/>
      <c r="B5" s="71"/>
      <c r="C5" s="71"/>
      <c r="D5" s="71" t="s">
        <v>184</v>
      </c>
      <c r="E5" s="160">
        <v>80244</v>
      </c>
      <c r="F5" s="271"/>
      <c r="G5" s="271"/>
      <c r="H5" s="271"/>
      <c r="I5" s="271"/>
    </row>
    <row r="6" s="262" customFormat="1" ht="14" customHeight="1" spans="1:9">
      <c r="A6" s="327" t="s">
        <v>185</v>
      </c>
      <c r="B6" s="63"/>
      <c r="C6" s="71"/>
      <c r="D6" s="63" t="s">
        <v>186</v>
      </c>
      <c r="E6" s="160">
        <v>8896</v>
      </c>
      <c r="F6" s="271"/>
      <c r="G6" s="271"/>
      <c r="H6" s="271"/>
      <c r="I6" s="271"/>
    </row>
    <row r="7" s="262" customFormat="1" ht="14" customHeight="1" spans="1:9">
      <c r="A7" s="327" t="s">
        <v>187</v>
      </c>
      <c r="B7" s="63" t="s">
        <v>188</v>
      </c>
      <c r="C7" s="71" t="s">
        <v>189</v>
      </c>
      <c r="D7" s="63" t="s">
        <v>190</v>
      </c>
      <c r="E7" s="160">
        <v>0</v>
      </c>
      <c r="F7" s="271"/>
      <c r="G7" s="271"/>
      <c r="H7" s="271"/>
      <c r="I7" s="271"/>
    </row>
    <row r="8" s="262" customFormat="1" ht="14" customHeight="1" spans="1:9">
      <c r="A8" s="327" t="s">
        <v>187</v>
      </c>
      <c r="B8" s="63" t="s">
        <v>188</v>
      </c>
      <c r="C8" s="71" t="s">
        <v>191</v>
      </c>
      <c r="D8" s="63" t="s">
        <v>192</v>
      </c>
      <c r="E8" s="160">
        <v>0</v>
      </c>
      <c r="F8" s="271"/>
      <c r="G8" s="271"/>
      <c r="H8" s="271"/>
      <c r="I8" s="271"/>
    </row>
    <row r="9" s="262" customFormat="1" ht="14" customHeight="1" spans="1:9">
      <c r="A9" s="327" t="s">
        <v>187</v>
      </c>
      <c r="B9" s="63" t="s">
        <v>188</v>
      </c>
      <c r="C9" s="71" t="s">
        <v>193</v>
      </c>
      <c r="D9" s="63" t="s">
        <v>194</v>
      </c>
      <c r="E9" s="160">
        <v>0</v>
      </c>
      <c r="F9" s="271"/>
      <c r="G9" s="271"/>
      <c r="H9" s="271"/>
      <c r="I9" s="271"/>
    </row>
    <row r="10" s="262" customFormat="1" ht="14" customHeight="1" spans="1:9">
      <c r="A10" s="327" t="s">
        <v>187</v>
      </c>
      <c r="B10" s="63" t="s">
        <v>188</v>
      </c>
      <c r="C10" s="71" t="s">
        <v>195</v>
      </c>
      <c r="D10" s="63" t="s">
        <v>196</v>
      </c>
      <c r="E10" s="160">
        <v>0</v>
      </c>
      <c r="F10" s="271"/>
      <c r="G10" s="271"/>
      <c r="H10" s="271"/>
      <c r="I10" s="271"/>
    </row>
    <row r="11" s="262" customFormat="1" ht="14" customHeight="1" spans="1:9">
      <c r="A11" s="327" t="s">
        <v>187</v>
      </c>
      <c r="B11" s="63" t="s">
        <v>197</v>
      </c>
      <c r="C11" s="71" t="s">
        <v>189</v>
      </c>
      <c r="D11" s="63" t="s">
        <v>190</v>
      </c>
      <c r="E11" s="160">
        <v>0</v>
      </c>
      <c r="F11" s="271"/>
      <c r="G11" s="271"/>
      <c r="H11" s="271"/>
      <c r="I11" s="271"/>
    </row>
    <row r="12" s="262" customFormat="1" ht="14" customHeight="1" spans="1:9">
      <c r="A12" s="327" t="s">
        <v>187</v>
      </c>
      <c r="B12" s="63" t="s">
        <v>197</v>
      </c>
      <c r="C12" s="71" t="s">
        <v>191</v>
      </c>
      <c r="D12" s="63" t="s">
        <v>198</v>
      </c>
      <c r="E12" s="160">
        <v>0</v>
      </c>
      <c r="F12" s="271"/>
      <c r="G12" s="271"/>
      <c r="H12" s="271"/>
      <c r="I12" s="271"/>
    </row>
    <row r="13" s="262" customFormat="1" ht="14" customHeight="1" spans="1:9">
      <c r="A13" s="327" t="s">
        <v>187</v>
      </c>
      <c r="B13" s="63" t="s">
        <v>197</v>
      </c>
      <c r="C13" s="71" t="s">
        <v>199</v>
      </c>
      <c r="D13" s="63" t="s">
        <v>200</v>
      </c>
      <c r="E13" s="160">
        <v>0</v>
      </c>
      <c r="F13" s="271"/>
      <c r="G13" s="271"/>
      <c r="H13" s="271"/>
      <c r="I13" s="271"/>
    </row>
    <row r="14" s="262" customFormat="1" ht="14" customHeight="1" spans="1:9">
      <c r="A14" s="327" t="s">
        <v>187</v>
      </c>
      <c r="B14" s="63" t="s">
        <v>197</v>
      </c>
      <c r="C14" s="71" t="s">
        <v>201</v>
      </c>
      <c r="D14" s="63" t="s">
        <v>202</v>
      </c>
      <c r="E14" s="160">
        <v>0</v>
      </c>
      <c r="F14" s="271"/>
      <c r="G14" s="271"/>
      <c r="H14" s="271"/>
      <c r="I14" s="271"/>
    </row>
    <row r="15" s="262" customFormat="1" ht="14" customHeight="1" spans="1:9">
      <c r="A15" s="327" t="s">
        <v>187</v>
      </c>
      <c r="B15" s="63" t="s">
        <v>203</v>
      </c>
      <c r="C15" s="71" t="s">
        <v>189</v>
      </c>
      <c r="D15" s="63" t="s">
        <v>190</v>
      </c>
      <c r="E15" s="160">
        <v>2359</v>
      </c>
      <c r="F15" s="271"/>
      <c r="G15" s="271"/>
      <c r="H15" s="271"/>
      <c r="I15" s="271"/>
    </row>
    <row r="16" s="262" customFormat="1" ht="14" customHeight="1" spans="1:9">
      <c r="A16" s="327" t="s">
        <v>187</v>
      </c>
      <c r="B16" s="63" t="s">
        <v>203</v>
      </c>
      <c r="C16" s="71" t="s">
        <v>204</v>
      </c>
      <c r="D16" s="63" t="s">
        <v>205</v>
      </c>
      <c r="E16" s="160">
        <v>0</v>
      </c>
      <c r="F16" s="271"/>
      <c r="G16" s="271"/>
      <c r="H16" s="271"/>
      <c r="I16" s="271"/>
    </row>
    <row r="17" s="262" customFormat="1" ht="14" customHeight="1" spans="1:9">
      <c r="A17" s="327" t="s">
        <v>187</v>
      </c>
      <c r="B17" s="63" t="s">
        <v>203</v>
      </c>
      <c r="C17" s="438" t="s">
        <v>199</v>
      </c>
      <c r="D17" s="63" t="s">
        <v>206</v>
      </c>
      <c r="E17" s="160">
        <v>597</v>
      </c>
      <c r="F17" s="271"/>
      <c r="G17" s="271"/>
      <c r="H17" s="271"/>
      <c r="I17" s="271"/>
    </row>
    <row r="18" s="262" customFormat="1" ht="14" customHeight="1" spans="1:9">
      <c r="A18" s="327" t="s">
        <v>187</v>
      </c>
      <c r="B18" s="63" t="s">
        <v>203</v>
      </c>
      <c r="C18" s="438" t="s">
        <v>195</v>
      </c>
      <c r="D18" s="63" t="s">
        <v>207</v>
      </c>
      <c r="E18" s="160">
        <v>24</v>
      </c>
      <c r="F18" s="271"/>
      <c r="G18" s="271"/>
      <c r="H18" s="271"/>
      <c r="I18" s="271"/>
    </row>
    <row r="19" s="262" customFormat="1" ht="14" customHeight="1" spans="1:9">
      <c r="A19" s="327" t="s">
        <v>187</v>
      </c>
      <c r="B19" s="63" t="s">
        <v>203</v>
      </c>
      <c r="C19" s="71" t="s">
        <v>208</v>
      </c>
      <c r="D19" s="63" t="s">
        <v>209</v>
      </c>
      <c r="E19" s="160">
        <v>3</v>
      </c>
      <c r="F19" s="271"/>
      <c r="G19" s="271"/>
      <c r="H19" s="271"/>
      <c r="I19" s="271"/>
    </row>
    <row r="20" s="262" customFormat="1" ht="14" customHeight="1" spans="1:9">
      <c r="A20" s="327" t="s">
        <v>187</v>
      </c>
      <c r="B20" s="63" t="s">
        <v>203</v>
      </c>
      <c r="C20" s="71" t="s">
        <v>201</v>
      </c>
      <c r="D20" s="63" t="s">
        <v>210</v>
      </c>
      <c r="E20" s="160">
        <v>595</v>
      </c>
      <c r="F20" s="271"/>
      <c r="G20" s="271"/>
      <c r="H20" s="271"/>
      <c r="I20" s="271"/>
    </row>
    <row r="21" s="262" customFormat="1" ht="14" customHeight="1" spans="1:9">
      <c r="A21" s="327" t="s">
        <v>187</v>
      </c>
      <c r="B21" s="63" t="s">
        <v>211</v>
      </c>
      <c r="C21" s="71" t="s">
        <v>189</v>
      </c>
      <c r="D21" s="63" t="s">
        <v>190</v>
      </c>
      <c r="E21" s="160">
        <v>46</v>
      </c>
      <c r="F21" s="271"/>
      <c r="G21" s="271"/>
      <c r="H21" s="271"/>
      <c r="I21" s="271"/>
    </row>
    <row r="22" s="262" customFormat="1" ht="14" customHeight="1" spans="1:9">
      <c r="A22" s="327" t="s">
        <v>187</v>
      </c>
      <c r="B22" s="438" t="s">
        <v>191</v>
      </c>
      <c r="C22" s="71">
        <v>99</v>
      </c>
      <c r="D22" s="328" t="s">
        <v>212</v>
      </c>
      <c r="E22" s="160">
        <v>150</v>
      </c>
      <c r="F22" s="271"/>
      <c r="G22" s="271"/>
      <c r="H22" s="271"/>
      <c r="I22" s="271"/>
    </row>
    <row r="23" s="262" customFormat="1" ht="14" customHeight="1" spans="1:9">
      <c r="A23" s="327" t="s">
        <v>187</v>
      </c>
      <c r="B23" s="63" t="s">
        <v>213</v>
      </c>
      <c r="C23" s="438" t="s">
        <v>189</v>
      </c>
      <c r="D23" s="63" t="s">
        <v>190</v>
      </c>
      <c r="E23" s="160">
        <v>43</v>
      </c>
      <c r="F23" s="271"/>
      <c r="G23" s="271"/>
      <c r="H23" s="271"/>
      <c r="I23" s="271"/>
    </row>
    <row r="24" s="262" customFormat="1" ht="14" customHeight="1" spans="1:9">
      <c r="A24" s="327" t="s">
        <v>187</v>
      </c>
      <c r="B24" s="63" t="s">
        <v>213</v>
      </c>
      <c r="C24" s="438" t="s">
        <v>214</v>
      </c>
      <c r="D24" s="63" t="s">
        <v>215</v>
      </c>
      <c r="E24" s="160">
        <v>20</v>
      </c>
      <c r="F24" s="271"/>
      <c r="G24" s="271"/>
      <c r="H24" s="271"/>
      <c r="I24" s="271"/>
    </row>
    <row r="25" s="262" customFormat="1" ht="14" customHeight="1" spans="1:9">
      <c r="A25" s="327" t="s">
        <v>187</v>
      </c>
      <c r="B25" s="63" t="s">
        <v>213</v>
      </c>
      <c r="C25" s="71" t="s">
        <v>195</v>
      </c>
      <c r="D25" s="63" t="s">
        <v>216</v>
      </c>
      <c r="E25" s="160">
        <v>10</v>
      </c>
      <c r="F25" s="271"/>
      <c r="G25" s="271"/>
      <c r="H25" s="271"/>
      <c r="I25" s="271"/>
    </row>
    <row r="26" s="262" customFormat="1" ht="14" customHeight="1" spans="1:9">
      <c r="A26" s="327" t="s">
        <v>187</v>
      </c>
      <c r="B26" s="63" t="s">
        <v>217</v>
      </c>
      <c r="C26" s="71" t="s">
        <v>189</v>
      </c>
      <c r="D26" s="63" t="s">
        <v>190</v>
      </c>
      <c r="E26" s="160">
        <v>324</v>
      </c>
      <c r="F26" s="271"/>
      <c r="G26" s="271"/>
      <c r="H26" s="271"/>
      <c r="I26" s="271"/>
    </row>
    <row r="27" s="262" customFormat="1" ht="14" customHeight="1" spans="1:9">
      <c r="A27" s="327" t="s">
        <v>187</v>
      </c>
      <c r="B27" s="63" t="s">
        <v>217</v>
      </c>
      <c r="C27" s="71">
        <v>6</v>
      </c>
      <c r="D27" s="328" t="s">
        <v>218</v>
      </c>
      <c r="E27" s="160">
        <v>5</v>
      </c>
      <c r="F27" s="271"/>
      <c r="G27" s="271"/>
      <c r="H27" s="271"/>
      <c r="I27" s="271"/>
    </row>
    <row r="28" s="262" customFormat="1" ht="14" customHeight="1" spans="1:9">
      <c r="A28" s="327" t="s">
        <v>187</v>
      </c>
      <c r="B28" s="63" t="s">
        <v>217</v>
      </c>
      <c r="C28" s="71" t="s">
        <v>214</v>
      </c>
      <c r="D28" s="63" t="s">
        <v>219</v>
      </c>
      <c r="E28" s="160">
        <v>135</v>
      </c>
      <c r="F28" s="271"/>
      <c r="G28" s="271"/>
      <c r="H28" s="271"/>
      <c r="I28" s="271"/>
    </row>
    <row r="29" s="262" customFormat="1" ht="14" customHeight="1" spans="1:9">
      <c r="A29" s="327" t="s">
        <v>187</v>
      </c>
      <c r="B29" s="63" t="s">
        <v>217</v>
      </c>
      <c r="C29" s="438" t="s">
        <v>195</v>
      </c>
      <c r="D29" s="328" t="s">
        <v>220</v>
      </c>
      <c r="E29" s="160">
        <v>150</v>
      </c>
      <c r="F29" s="271"/>
      <c r="G29" s="271"/>
      <c r="H29" s="271"/>
      <c r="I29" s="271"/>
    </row>
    <row r="30" s="262" customFormat="1" ht="14" customHeight="1" spans="1:9">
      <c r="A30" s="327" t="s">
        <v>187</v>
      </c>
      <c r="B30" s="63" t="s">
        <v>217</v>
      </c>
      <c r="C30" s="71" t="s">
        <v>201</v>
      </c>
      <c r="D30" s="63" t="s">
        <v>221</v>
      </c>
      <c r="E30" s="160">
        <v>30</v>
      </c>
      <c r="F30" s="271"/>
      <c r="G30" s="271"/>
      <c r="H30" s="271"/>
      <c r="I30" s="271"/>
    </row>
    <row r="31" s="262" customFormat="1" ht="14" customHeight="1" spans="1:9">
      <c r="A31" s="327" t="s">
        <v>187</v>
      </c>
      <c r="B31" s="63" t="s">
        <v>222</v>
      </c>
      <c r="C31" s="71">
        <v>99</v>
      </c>
      <c r="D31" s="328" t="s">
        <v>223</v>
      </c>
      <c r="E31" s="160">
        <v>700</v>
      </c>
      <c r="F31" s="271"/>
      <c r="G31" s="271"/>
      <c r="H31" s="271"/>
      <c r="I31" s="271"/>
    </row>
    <row r="32" s="262" customFormat="1" ht="14" customHeight="1" spans="1:9">
      <c r="A32" s="327" t="s">
        <v>187</v>
      </c>
      <c r="B32" s="63" t="s">
        <v>224</v>
      </c>
      <c r="C32" s="71" t="s">
        <v>189</v>
      </c>
      <c r="D32" s="63" t="s">
        <v>190</v>
      </c>
      <c r="E32" s="160">
        <v>0</v>
      </c>
      <c r="F32" s="271"/>
      <c r="G32" s="271"/>
      <c r="H32" s="271"/>
      <c r="I32" s="271"/>
    </row>
    <row r="33" s="262" customFormat="1" ht="14" customHeight="1" spans="1:9">
      <c r="A33" s="327" t="s">
        <v>187</v>
      </c>
      <c r="B33" s="63" t="s">
        <v>224</v>
      </c>
      <c r="C33" s="71" t="s">
        <v>204</v>
      </c>
      <c r="D33" s="63" t="s">
        <v>205</v>
      </c>
      <c r="E33" s="160">
        <v>0</v>
      </c>
      <c r="F33" s="271"/>
      <c r="G33" s="271"/>
      <c r="H33" s="271"/>
      <c r="I33" s="271"/>
    </row>
    <row r="34" s="262" customFormat="1" ht="14" customHeight="1" spans="1:9">
      <c r="A34" s="327" t="s">
        <v>187</v>
      </c>
      <c r="B34" s="71">
        <v>11</v>
      </c>
      <c r="C34" s="71" t="s">
        <v>189</v>
      </c>
      <c r="D34" s="63" t="s">
        <v>190</v>
      </c>
      <c r="E34" s="160">
        <v>47</v>
      </c>
      <c r="F34" s="271"/>
      <c r="G34" s="271"/>
      <c r="H34" s="271"/>
      <c r="I34" s="271"/>
    </row>
    <row r="35" s="262" customFormat="1" ht="14" customHeight="1" spans="1:9">
      <c r="A35" s="327" t="s">
        <v>187</v>
      </c>
      <c r="B35" s="63" t="s">
        <v>225</v>
      </c>
      <c r="C35" s="71">
        <v>99</v>
      </c>
      <c r="D35" s="328" t="s">
        <v>226</v>
      </c>
      <c r="E35" s="160">
        <v>61</v>
      </c>
      <c r="F35" s="271"/>
      <c r="G35" s="271"/>
      <c r="H35" s="271"/>
      <c r="I35" s="271"/>
    </row>
    <row r="36" s="262" customFormat="1" ht="14" customHeight="1" spans="1:9">
      <c r="A36" s="327" t="s">
        <v>187</v>
      </c>
      <c r="B36" s="63" t="s">
        <v>227</v>
      </c>
      <c r="C36" s="71" t="s">
        <v>189</v>
      </c>
      <c r="D36" s="63" t="s">
        <v>190</v>
      </c>
      <c r="E36" s="160">
        <v>50</v>
      </c>
      <c r="F36" s="271"/>
      <c r="G36" s="271"/>
      <c r="H36" s="271"/>
      <c r="I36" s="271"/>
    </row>
    <row r="37" s="262" customFormat="1" ht="14" customHeight="1" spans="1:9">
      <c r="A37" s="327" t="s">
        <v>187</v>
      </c>
      <c r="B37" s="63" t="s">
        <v>227</v>
      </c>
      <c r="C37" s="438" t="s">
        <v>195</v>
      </c>
      <c r="D37" s="63" t="s">
        <v>228</v>
      </c>
      <c r="E37" s="160">
        <v>50</v>
      </c>
      <c r="F37" s="271"/>
      <c r="G37" s="271"/>
      <c r="H37" s="271"/>
      <c r="I37" s="271"/>
    </row>
    <row r="38" s="262" customFormat="1" ht="14" customHeight="1" spans="1:9">
      <c r="A38" s="327" t="s">
        <v>187</v>
      </c>
      <c r="B38" s="63" t="s">
        <v>227</v>
      </c>
      <c r="C38" s="71">
        <v>50</v>
      </c>
      <c r="D38" s="63" t="s">
        <v>209</v>
      </c>
      <c r="E38" s="160">
        <v>74</v>
      </c>
      <c r="F38" s="271"/>
      <c r="G38" s="271"/>
      <c r="H38" s="271"/>
      <c r="I38" s="271"/>
    </row>
    <row r="39" s="262" customFormat="1" ht="14" customHeight="1" spans="1:9">
      <c r="A39" s="327" t="s">
        <v>187</v>
      </c>
      <c r="B39" s="71">
        <v>13</v>
      </c>
      <c r="C39" s="71">
        <v>99</v>
      </c>
      <c r="D39" s="328" t="s">
        <v>229</v>
      </c>
      <c r="E39" s="160">
        <v>1742</v>
      </c>
      <c r="F39" s="271"/>
      <c r="G39" s="271"/>
      <c r="H39" s="271"/>
      <c r="I39" s="271"/>
    </row>
    <row r="40" s="262" customFormat="1" ht="14" customHeight="1" spans="1:9">
      <c r="A40" s="327" t="s">
        <v>187</v>
      </c>
      <c r="B40" s="71">
        <v>14</v>
      </c>
      <c r="C40" s="71">
        <v>99</v>
      </c>
      <c r="D40" s="328" t="s">
        <v>230</v>
      </c>
      <c r="E40" s="160">
        <v>8</v>
      </c>
      <c r="F40" s="271"/>
      <c r="G40" s="271"/>
      <c r="H40" s="271"/>
      <c r="I40" s="271"/>
    </row>
    <row r="41" s="262" customFormat="1" ht="14" customHeight="1" spans="1:9">
      <c r="A41" s="327" t="s">
        <v>187</v>
      </c>
      <c r="B41" s="71">
        <v>23</v>
      </c>
      <c r="C41" s="71">
        <v>99</v>
      </c>
      <c r="D41" s="328" t="s">
        <v>231</v>
      </c>
      <c r="E41" s="160">
        <v>3</v>
      </c>
      <c r="F41" s="271"/>
      <c r="G41" s="271"/>
      <c r="H41" s="271"/>
      <c r="I41" s="271"/>
    </row>
    <row r="42" s="262" customFormat="1" ht="14" customHeight="1" spans="1:9">
      <c r="A42" s="327" t="s">
        <v>187</v>
      </c>
      <c r="B42" s="63" t="s">
        <v>232</v>
      </c>
      <c r="C42" s="71" t="s">
        <v>191</v>
      </c>
      <c r="D42" s="63" t="s">
        <v>233</v>
      </c>
      <c r="E42" s="160">
        <v>0</v>
      </c>
      <c r="F42" s="271"/>
      <c r="G42" s="271"/>
      <c r="H42" s="271"/>
      <c r="I42" s="271"/>
    </row>
    <row r="43" s="262" customFormat="1" ht="14" customHeight="1" spans="1:9">
      <c r="A43" s="327" t="s">
        <v>187</v>
      </c>
      <c r="B43" s="63" t="s">
        <v>234</v>
      </c>
      <c r="C43" s="71" t="s">
        <v>189</v>
      </c>
      <c r="D43" s="63" t="s">
        <v>190</v>
      </c>
      <c r="E43" s="160">
        <v>0</v>
      </c>
      <c r="F43" s="271"/>
      <c r="G43" s="271"/>
      <c r="H43" s="271"/>
      <c r="I43" s="271"/>
    </row>
    <row r="44" s="262" customFormat="1" ht="14" customHeight="1" spans="1:9">
      <c r="A44" s="327" t="s">
        <v>187</v>
      </c>
      <c r="B44" s="63" t="s">
        <v>235</v>
      </c>
      <c r="C44" s="71" t="s">
        <v>189</v>
      </c>
      <c r="D44" s="63" t="s">
        <v>190</v>
      </c>
      <c r="E44" s="160">
        <v>0</v>
      </c>
      <c r="F44" s="271"/>
      <c r="G44" s="271"/>
      <c r="H44" s="271"/>
      <c r="I44" s="271"/>
    </row>
    <row r="45" s="262" customFormat="1" ht="14" customHeight="1" spans="1:9">
      <c r="A45" s="327" t="s">
        <v>187</v>
      </c>
      <c r="B45" s="63" t="s">
        <v>235</v>
      </c>
      <c r="C45" s="71" t="s">
        <v>204</v>
      </c>
      <c r="D45" s="63" t="s">
        <v>205</v>
      </c>
      <c r="E45" s="160">
        <v>0</v>
      </c>
      <c r="F45" s="271"/>
      <c r="G45" s="271"/>
      <c r="H45" s="271"/>
      <c r="I45" s="271"/>
    </row>
    <row r="46" s="262" customFormat="1" ht="14" customHeight="1" spans="1:9">
      <c r="A46" s="327" t="s">
        <v>187</v>
      </c>
      <c r="B46" s="63" t="s">
        <v>236</v>
      </c>
      <c r="C46" s="71" t="s">
        <v>189</v>
      </c>
      <c r="D46" s="63" t="s">
        <v>190</v>
      </c>
      <c r="E46" s="160">
        <v>0</v>
      </c>
      <c r="F46" s="271"/>
      <c r="G46" s="271"/>
      <c r="H46" s="271"/>
      <c r="I46" s="271"/>
    </row>
    <row r="47" s="262" customFormat="1" ht="14" customHeight="1" spans="1:5">
      <c r="A47" s="329" t="s">
        <v>187</v>
      </c>
      <c r="B47" s="274" t="s">
        <v>236</v>
      </c>
      <c r="C47" s="330" t="s">
        <v>204</v>
      </c>
      <c r="D47" s="274" t="s">
        <v>205</v>
      </c>
      <c r="E47" s="331">
        <v>0</v>
      </c>
    </row>
    <row r="48" s="262" customFormat="1" ht="14" customHeight="1" spans="1:5">
      <c r="A48" s="329" t="s">
        <v>187</v>
      </c>
      <c r="B48" s="274" t="s">
        <v>236</v>
      </c>
      <c r="C48" s="330" t="s">
        <v>208</v>
      </c>
      <c r="D48" s="274" t="s">
        <v>209</v>
      </c>
      <c r="E48" s="331">
        <v>2</v>
      </c>
    </row>
    <row r="49" s="262" customFormat="1" ht="14" customHeight="1" spans="1:5">
      <c r="A49" s="329" t="s">
        <v>187</v>
      </c>
      <c r="B49" s="274" t="s">
        <v>236</v>
      </c>
      <c r="C49" s="330" t="s">
        <v>201</v>
      </c>
      <c r="D49" s="274" t="s">
        <v>237</v>
      </c>
      <c r="E49" s="331">
        <v>0</v>
      </c>
    </row>
    <row r="50" s="262" customFormat="1" ht="14" customHeight="1" spans="1:5">
      <c r="A50" s="329" t="s">
        <v>187</v>
      </c>
      <c r="B50" s="274" t="s">
        <v>238</v>
      </c>
      <c r="C50" s="330" t="s">
        <v>189</v>
      </c>
      <c r="D50" s="274" t="s">
        <v>190</v>
      </c>
      <c r="E50" s="331">
        <v>58</v>
      </c>
    </row>
    <row r="51" s="262" customFormat="1" ht="14" customHeight="1" spans="1:5">
      <c r="A51" s="329" t="s">
        <v>187</v>
      </c>
      <c r="B51" s="274" t="s">
        <v>238</v>
      </c>
      <c r="C51" s="439" t="s">
        <v>191</v>
      </c>
      <c r="D51" s="332" t="s">
        <v>239</v>
      </c>
      <c r="E51" s="331">
        <v>1053</v>
      </c>
    </row>
    <row r="52" s="262" customFormat="1" ht="14" customHeight="1" spans="1:5">
      <c r="A52" s="329" t="s">
        <v>187</v>
      </c>
      <c r="B52" s="274" t="s">
        <v>238</v>
      </c>
      <c r="C52" s="330" t="s">
        <v>201</v>
      </c>
      <c r="D52" s="274" t="s">
        <v>240</v>
      </c>
      <c r="E52" s="331">
        <v>32</v>
      </c>
    </row>
    <row r="53" s="262" customFormat="1" ht="14" customHeight="1" spans="1:5">
      <c r="A53" s="329" t="s">
        <v>187</v>
      </c>
      <c r="B53" s="274" t="s">
        <v>241</v>
      </c>
      <c r="C53" s="330" t="s">
        <v>189</v>
      </c>
      <c r="D53" s="274" t="s">
        <v>190</v>
      </c>
      <c r="E53" s="331">
        <v>0</v>
      </c>
    </row>
    <row r="54" s="262" customFormat="1" ht="14" customHeight="1" spans="1:5">
      <c r="A54" s="329" t="s">
        <v>187</v>
      </c>
      <c r="B54" s="274" t="s">
        <v>241</v>
      </c>
      <c r="C54" s="330" t="s">
        <v>204</v>
      </c>
      <c r="D54" s="274" t="s">
        <v>205</v>
      </c>
      <c r="E54" s="331">
        <v>0</v>
      </c>
    </row>
    <row r="55" s="262" customFormat="1" ht="14" customHeight="1" spans="1:5">
      <c r="A55" s="329" t="s">
        <v>187</v>
      </c>
      <c r="B55" s="274" t="s">
        <v>241</v>
      </c>
      <c r="C55" s="330" t="s">
        <v>208</v>
      </c>
      <c r="D55" s="274" t="s">
        <v>209</v>
      </c>
      <c r="E55" s="331">
        <v>0</v>
      </c>
    </row>
    <row r="56" s="262" customFormat="1" ht="14" customHeight="1" spans="1:5">
      <c r="A56" s="329" t="s">
        <v>187</v>
      </c>
      <c r="B56" s="274" t="s">
        <v>242</v>
      </c>
      <c r="C56" s="330" t="s">
        <v>189</v>
      </c>
      <c r="D56" s="274" t="s">
        <v>190</v>
      </c>
      <c r="E56" s="331">
        <v>0</v>
      </c>
    </row>
    <row r="57" s="262" customFormat="1" ht="14" customHeight="1" spans="1:5">
      <c r="A57" s="329" t="s">
        <v>187</v>
      </c>
      <c r="B57" s="330">
        <v>36</v>
      </c>
      <c r="C57" s="330">
        <v>99</v>
      </c>
      <c r="D57" s="332" t="s">
        <v>243</v>
      </c>
      <c r="E57" s="331">
        <v>20</v>
      </c>
    </row>
    <row r="58" s="262" customFormat="1" ht="14" customHeight="1" spans="1:5">
      <c r="A58" s="329" t="s">
        <v>187</v>
      </c>
      <c r="B58" s="274" t="s">
        <v>244</v>
      </c>
      <c r="C58" s="330" t="s">
        <v>189</v>
      </c>
      <c r="D58" s="274" t="s">
        <v>190</v>
      </c>
      <c r="E58" s="331">
        <v>220</v>
      </c>
    </row>
    <row r="59" s="262" customFormat="1" ht="14" customHeight="1" spans="1:5">
      <c r="A59" s="329" t="s">
        <v>187</v>
      </c>
      <c r="B59" s="274" t="s">
        <v>244</v>
      </c>
      <c r="C59" s="330" t="s">
        <v>191</v>
      </c>
      <c r="D59" s="274" t="s">
        <v>245</v>
      </c>
      <c r="E59" s="331">
        <v>15</v>
      </c>
    </row>
    <row r="60" s="262" customFormat="1" ht="14" customHeight="1" spans="1:5">
      <c r="A60" s="329" t="s">
        <v>187</v>
      </c>
      <c r="B60" s="330">
        <v>38</v>
      </c>
      <c r="C60" s="330" t="s">
        <v>201</v>
      </c>
      <c r="D60" s="332" t="s">
        <v>246</v>
      </c>
      <c r="E60" s="331">
        <v>160</v>
      </c>
    </row>
    <row r="61" s="262" customFormat="1" ht="14" customHeight="1" spans="1:5">
      <c r="A61" s="329" t="s">
        <v>187</v>
      </c>
      <c r="B61" s="330" t="s">
        <v>201</v>
      </c>
      <c r="C61" s="330" t="s">
        <v>201</v>
      </c>
      <c r="D61" s="332" t="s">
        <v>247</v>
      </c>
      <c r="E61" s="331">
        <v>110</v>
      </c>
    </row>
    <row r="62" s="262" customFormat="1" ht="14" customHeight="1" spans="1:5">
      <c r="A62" s="329" t="s">
        <v>248</v>
      </c>
      <c r="B62" s="274"/>
      <c r="C62" s="330"/>
      <c r="D62" s="274" t="s">
        <v>249</v>
      </c>
      <c r="E62" s="331">
        <v>36</v>
      </c>
    </row>
    <row r="63" s="262" customFormat="1" ht="14" customHeight="1" spans="1:5">
      <c r="A63" s="329" t="s">
        <v>250</v>
      </c>
      <c r="B63" s="274" t="s">
        <v>217</v>
      </c>
      <c r="C63" s="330" t="s">
        <v>189</v>
      </c>
      <c r="D63" s="274" t="s">
        <v>251</v>
      </c>
      <c r="E63" s="331">
        <v>3</v>
      </c>
    </row>
    <row r="64" s="262" customFormat="1" ht="14" customHeight="1" spans="1:5">
      <c r="A64" s="329" t="s">
        <v>250</v>
      </c>
      <c r="B64" s="439" t="s">
        <v>193</v>
      </c>
      <c r="C64" s="439" t="s">
        <v>193</v>
      </c>
      <c r="D64" s="332" t="s">
        <v>252</v>
      </c>
      <c r="E64" s="331">
        <v>33</v>
      </c>
    </row>
    <row r="65" s="262" customFormat="1" ht="14" customHeight="1" spans="1:5">
      <c r="A65" s="329" t="s">
        <v>253</v>
      </c>
      <c r="B65" s="274"/>
      <c r="C65" s="330"/>
      <c r="D65" s="274" t="s">
        <v>254</v>
      </c>
      <c r="E65" s="331">
        <v>2862</v>
      </c>
    </row>
    <row r="66" s="262" customFormat="1" ht="14" customHeight="1" spans="1:5">
      <c r="A66" s="329" t="s">
        <v>255</v>
      </c>
      <c r="B66" s="274" t="s">
        <v>188</v>
      </c>
      <c r="C66" s="330" t="s">
        <v>189</v>
      </c>
      <c r="D66" s="274" t="s">
        <v>256</v>
      </c>
      <c r="E66" s="331">
        <v>0</v>
      </c>
    </row>
    <row r="67" s="262" customFormat="1" ht="14" customHeight="1" spans="1:5">
      <c r="A67" s="329" t="s">
        <v>255</v>
      </c>
      <c r="B67" s="274" t="s">
        <v>188</v>
      </c>
      <c r="C67" s="330" t="s">
        <v>201</v>
      </c>
      <c r="D67" s="274" t="s">
        <v>257</v>
      </c>
      <c r="E67" s="331">
        <v>0</v>
      </c>
    </row>
    <row r="68" s="262" customFormat="1" ht="14" customHeight="1" spans="1:5">
      <c r="A68" s="329" t="s">
        <v>255</v>
      </c>
      <c r="B68" s="274" t="s">
        <v>197</v>
      </c>
      <c r="C68" s="330" t="s">
        <v>189</v>
      </c>
      <c r="D68" s="274" t="s">
        <v>190</v>
      </c>
      <c r="E68" s="331">
        <v>2062</v>
      </c>
    </row>
    <row r="69" s="262" customFormat="1" ht="14" customHeight="1" spans="1:5">
      <c r="A69" s="329" t="s">
        <v>255</v>
      </c>
      <c r="B69" s="274" t="s">
        <v>197</v>
      </c>
      <c r="C69" s="330" t="s">
        <v>204</v>
      </c>
      <c r="D69" s="274" t="s">
        <v>205</v>
      </c>
      <c r="E69" s="331">
        <v>0</v>
      </c>
    </row>
    <row r="70" s="262" customFormat="1" ht="14" customHeight="1" spans="1:5">
      <c r="A70" s="329" t="s">
        <v>255</v>
      </c>
      <c r="B70" s="274" t="s">
        <v>197</v>
      </c>
      <c r="C70" s="330" t="s">
        <v>258</v>
      </c>
      <c r="D70" s="274" t="s">
        <v>219</v>
      </c>
      <c r="E70" s="331">
        <v>0</v>
      </c>
    </row>
    <row r="71" s="262" customFormat="1" ht="14" customHeight="1" spans="1:5">
      <c r="A71" s="329" t="s">
        <v>255</v>
      </c>
      <c r="B71" s="274" t="s">
        <v>197</v>
      </c>
      <c r="C71" s="330" t="s">
        <v>259</v>
      </c>
      <c r="D71" s="274" t="s">
        <v>260</v>
      </c>
      <c r="E71" s="331">
        <v>0</v>
      </c>
    </row>
    <row r="72" s="262" customFormat="1" ht="14" customHeight="1" spans="1:5">
      <c r="A72" s="329" t="s">
        <v>255</v>
      </c>
      <c r="B72" s="274" t="s">
        <v>197</v>
      </c>
      <c r="C72" s="330" t="s">
        <v>201</v>
      </c>
      <c r="D72" s="274" t="s">
        <v>261</v>
      </c>
      <c r="E72" s="331">
        <v>800</v>
      </c>
    </row>
    <row r="73" s="262" customFormat="1" ht="14" customHeight="1" spans="1:5">
      <c r="A73" s="329" t="s">
        <v>255</v>
      </c>
      <c r="B73" s="274" t="s">
        <v>217</v>
      </c>
      <c r="C73" s="330" t="s">
        <v>189</v>
      </c>
      <c r="D73" s="274" t="s">
        <v>190</v>
      </c>
      <c r="E73" s="331">
        <v>0</v>
      </c>
    </row>
    <row r="74" s="262" customFormat="1" ht="14" customHeight="1" spans="1:5">
      <c r="A74" s="329" t="s">
        <v>255</v>
      </c>
      <c r="B74" s="274" t="s">
        <v>217</v>
      </c>
      <c r="C74" s="330" t="s">
        <v>204</v>
      </c>
      <c r="D74" s="274" t="s">
        <v>205</v>
      </c>
      <c r="E74" s="331">
        <v>0</v>
      </c>
    </row>
    <row r="75" s="262" customFormat="1" ht="14" customHeight="1" spans="1:5">
      <c r="A75" s="329" t="s">
        <v>255</v>
      </c>
      <c r="B75" s="274" t="s">
        <v>217</v>
      </c>
      <c r="C75" s="330" t="s">
        <v>199</v>
      </c>
      <c r="D75" s="274" t="s">
        <v>262</v>
      </c>
      <c r="E75" s="331">
        <v>0</v>
      </c>
    </row>
    <row r="76" s="262" customFormat="1" ht="14" customHeight="1" spans="1:5">
      <c r="A76" s="329" t="s">
        <v>255</v>
      </c>
      <c r="B76" s="274" t="s">
        <v>217</v>
      </c>
      <c r="C76" s="330" t="s">
        <v>214</v>
      </c>
      <c r="D76" s="274" t="s">
        <v>263</v>
      </c>
      <c r="E76" s="331">
        <v>0</v>
      </c>
    </row>
    <row r="77" s="262" customFormat="1" ht="14" customHeight="1" spans="1:5">
      <c r="A77" s="329" t="s">
        <v>255</v>
      </c>
      <c r="B77" s="274" t="s">
        <v>217</v>
      </c>
      <c r="C77" s="330" t="s">
        <v>264</v>
      </c>
      <c r="D77" s="274" t="s">
        <v>265</v>
      </c>
      <c r="E77" s="331">
        <v>0</v>
      </c>
    </row>
    <row r="78" s="262" customFormat="1" ht="14" customHeight="1" spans="1:5">
      <c r="A78" s="329" t="s">
        <v>266</v>
      </c>
      <c r="B78" s="274"/>
      <c r="C78" s="330"/>
      <c r="D78" s="274" t="s">
        <v>267</v>
      </c>
      <c r="E78" s="331">
        <v>15268</v>
      </c>
    </row>
    <row r="79" s="262" customFormat="1" ht="14" customHeight="1" spans="1:5">
      <c r="A79" s="329" t="s">
        <v>268</v>
      </c>
      <c r="B79" s="274" t="s">
        <v>188</v>
      </c>
      <c r="C79" s="330" t="s">
        <v>189</v>
      </c>
      <c r="D79" s="274" t="s">
        <v>190</v>
      </c>
      <c r="E79" s="331">
        <v>42</v>
      </c>
    </row>
    <row r="80" s="262" customFormat="1" ht="14" customHeight="1" spans="1:5">
      <c r="A80" s="329" t="s">
        <v>268</v>
      </c>
      <c r="B80" s="274" t="s">
        <v>197</v>
      </c>
      <c r="C80" s="330" t="s">
        <v>189</v>
      </c>
      <c r="D80" s="274" t="s">
        <v>269</v>
      </c>
      <c r="E80" s="331">
        <v>2087</v>
      </c>
    </row>
    <row r="81" s="262" customFormat="1" ht="14" customHeight="1" spans="1:5">
      <c r="A81" s="329" t="s">
        <v>268</v>
      </c>
      <c r="B81" s="274" t="s">
        <v>197</v>
      </c>
      <c r="C81" s="330" t="s">
        <v>204</v>
      </c>
      <c r="D81" s="274" t="s">
        <v>270</v>
      </c>
      <c r="E81" s="331">
        <v>4316</v>
      </c>
    </row>
    <row r="82" s="262" customFormat="1" ht="14" customHeight="1" spans="1:5">
      <c r="A82" s="329" t="s">
        <v>268</v>
      </c>
      <c r="B82" s="274" t="s">
        <v>197</v>
      </c>
      <c r="C82" s="330" t="s">
        <v>271</v>
      </c>
      <c r="D82" s="274" t="s">
        <v>272</v>
      </c>
      <c r="E82" s="331">
        <v>3106</v>
      </c>
    </row>
    <row r="83" s="262" customFormat="1" ht="14" customHeight="1" spans="1:5">
      <c r="A83" s="329" t="s">
        <v>268</v>
      </c>
      <c r="B83" s="274" t="s">
        <v>197</v>
      </c>
      <c r="C83" s="330" t="s">
        <v>191</v>
      </c>
      <c r="D83" s="274" t="s">
        <v>273</v>
      </c>
      <c r="E83" s="331">
        <v>867</v>
      </c>
    </row>
    <row r="84" s="262" customFormat="1" ht="14" customHeight="1" spans="1:5">
      <c r="A84" s="329" t="s">
        <v>268</v>
      </c>
      <c r="B84" s="439" t="s">
        <v>204</v>
      </c>
      <c r="C84" s="439" t="s">
        <v>199</v>
      </c>
      <c r="D84" s="332" t="s">
        <v>274</v>
      </c>
      <c r="E84" s="331">
        <v>12</v>
      </c>
    </row>
    <row r="85" s="262" customFormat="1" ht="14" customHeight="1" spans="1:5">
      <c r="A85" s="329" t="s">
        <v>268</v>
      </c>
      <c r="B85" s="274" t="s">
        <v>197</v>
      </c>
      <c r="C85" s="330" t="s">
        <v>201</v>
      </c>
      <c r="D85" s="274" t="s">
        <v>275</v>
      </c>
      <c r="E85" s="331">
        <v>314</v>
      </c>
    </row>
    <row r="86" s="262" customFormat="1" ht="14" customHeight="1" spans="1:5">
      <c r="A86" s="329" t="s">
        <v>268</v>
      </c>
      <c r="B86" s="274" t="s">
        <v>203</v>
      </c>
      <c r="C86" s="330">
        <v>99</v>
      </c>
      <c r="D86" s="332" t="s">
        <v>276</v>
      </c>
      <c r="E86" s="331">
        <v>2</v>
      </c>
    </row>
    <row r="87" s="262" customFormat="1" ht="14" customHeight="1" spans="1:5">
      <c r="A87" s="329" t="s">
        <v>268</v>
      </c>
      <c r="B87" s="439" t="s">
        <v>191</v>
      </c>
      <c r="C87" s="330">
        <v>99</v>
      </c>
      <c r="D87" s="332" t="s">
        <v>277</v>
      </c>
      <c r="E87" s="331">
        <v>74</v>
      </c>
    </row>
    <row r="88" s="262" customFormat="1" ht="14" customHeight="1" spans="1:5">
      <c r="A88" s="329" t="s">
        <v>268</v>
      </c>
      <c r="B88" s="439" t="s">
        <v>195</v>
      </c>
      <c r="C88" s="439" t="s">
        <v>271</v>
      </c>
      <c r="D88" s="332" t="s">
        <v>278</v>
      </c>
      <c r="E88" s="331">
        <v>3</v>
      </c>
    </row>
    <row r="89" s="262" customFormat="1" ht="14" customHeight="1" spans="1:5">
      <c r="A89" s="329" t="s">
        <v>268</v>
      </c>
      <c r="B89" s="274" t="s">
        <v>279</v>
      </c>
      <c r="C89" s="330" t="s">
        <v>201</v>
      </c>
      <c r="D89" s="274" t="s">
        <v>280</v>
      </c>
      <c r="E89" s="331">
        <v>1240</v>
      </c>
    </row>
    <row r="90" s="262" customFormat="1" ht="14" customHeight="1" spans="1:5">
      <c r="A90" s="329" t="s">
        <v>268</v>
      </c>
      <c r="B90" s="330">
        <v>99</v>
      </c>
      <c r="C90" s="330" t="s">
        <v>201</v>
      </c>
      <c r="D90" s="332" t="s">
        <v>281</v>
      </c>
      <c r="E90" s="331">
        <v>3205</v>
      </c>
    </row>
    <row r="91" s="262" customFormat="1" ht="14" customHeight="1" spans="1:5">
      <c r="A91" s="329" t="s">
        <v>282</v>
      </c>
      <c r="B91" s="274"/>
      <c r="C91" s="330"/>
      <c r="D91" s="274" t="s">
        <v>283</v>
      </c>
      <c r="E91" s="331">
        <v>100</v>
      </c>
    </row>
    <row r="92" s="262" customFormat="1" ht="14" customHeight="1" spans="1:5">
      <c r="A92" s="329" t="s">
        <v>284</v>
      </c>
      <c r="B92" s="274" t="s">
        <v>188</v>
      </c>
      <c r="C92" s="330" t="s">
        <v>189</v>
      </c>
      <c r="D92" s="274" t="s">
        <v>190</v>
      </c>
      <c r="E92" s="331">
        <v>0</v>
      </c>
    </row>
    <row r="93" s="262" customFormat="1" ht="14" customHeight="1" spans="1:5">
      <c r="A93" s="329" t="s">
        <v>284</v>
      </c>
      <c r="B93" s="274" t="s">
        <v>211</v>
      </c>
      <c r="C93" s="330" t="s">
        <v>201</v>
      </c>
      <c r="D93" s="274" t="s">
        <v>285</v>
      </c>
      <c r="E93" s="331">
        <v>0</v>
      </c>
    </row>
    <row r="94" s="262" customFormat="1" ht="14" customHeight="1" spans="1:5">
      <c r="A94" s="329" t="s">
        <v>284</v>
      </c>
      <c r="B94" s="274" t="s">
        <v>222</v>
      </c>
      <c r="C94" s="330" t="s">
        <v>189</v>
      </c>
      <c r="D94" s="274" t="s">
        <v>286</v>
      </c>
      <c r="E94" s="331">
        <v>0</v>
      </c>
    </row>
    <row r="95" s="262" customFormat="1" ht="14" customHeight="1" spans="1:5">
      <c r="A95" s="329" t="s">
        <v>284</v>
      </c>
      <c r="B95" s="274">
        <v>99</v>
      </c>
      <c r="C95" s="330">
        <v>99</v>
      </c>
      <c r="D95" s="332" t="s">
        <v>287</v>
      </c>
      <c r="E95" s="331">
        <v>100</v>
      </c>
    </row>
    <row r="96" s="262" customFormat="1" ht="14" customHeight="1" spans="1:5">
      <c r="A96" s="329" t="s">
        <v>288</v>
      </c>
      <c r="B96" s="274"/>
      <c r="C96" s="330"/>
      <c r="D96" s="274" t="s">
        <v>289</v>
      </c>
      <c r="E96" s="331">
        <v>691</v>
      </c>
    </row>
    <row r="97" s="262" customFormat="1" ht="14" customHeight="1" spans="1:5">
      <c r="A97" s="329" t="s">
        <v>290</v>
      </c>
      <c r="B97" s="274" t="s">
        <v>188</v>
      </c>
      <c r="C97" s="330" t="s">
        <v>189</v>
      </c>
      <c r="D97" s="274" t="s">
        <v>190</v>
      </c>
      <c r="E97" s="331">
        <v>0</v>
      </c>
    </row>
    <row r="98" s="262" customFormat="1" ht="14" customHeight="1" spans="1:5">
      <c r="A98" s="329" t="s">
        <v>290</v>
      </c>
      <c r="B98" s="274" t="s">
        <v>188</v>
      </c>
      <c r="C98" s="330" t="s">
        <v>191</v>
      </c>
      <c r="D98" s="274" t="s">
        <v>291</v>
      </c>
      <c r="E98" s="331">
        <v>0</v>
      </c>
    </row>
    <row r="99" s="262" customFormat="1" ht="14" customHeight="1" spans="1:5">
      <c r="A99" s="329" t="s">
        <v>290</v>
      </c>
      <c r="B99" s="274" t="s">
        <v>188</v>
      </c>
      <c r="C99" s="330" t="s">
        <v>195</v>
      </c>
      <c r="D99" s="274" t="s">
        <v>292</v>
      </c>
      <c r="E99" s="331">
        <v>0</v>
      </c>
    </row>
    <row r="100" s="262" customFormat="1" ht="14" customHeight="1" spans="1:5">
      <c r="A100" s="329" t="s">
        <v>290</v>
      </c>
      <c r="B100" s="274" t="s">
        <v>188</v>
      </c>
      <c r="C100" s="330" t="s">
        <v>293</v>
      </c>
      <c r="D100" s="274" t="s">
        <v>294</v>
      </c>
      <c r="E100" s="331">
        <v>0</v>
      </c>
    </row>
    <row r="101" s="262" customFormat="1" ht="14" customHeight="1" spans="1:5">
      <c r="A101" s="329" t="s">
        <v>290</v>
      </c>
      <c r="B101" s="274" t="s">
        <v>188</v>
      </c>
      <c r="C101" s="330">
        <v>99</v>
      </c>
      <c r="D101" s="332" t="s">
        <v>295</v>
      </c>
      <c r="E101" s="331">
        <v>335</v>
      </c>
    </row>
    <row r="102" s="262" customFormat="1" ht="14" customHeight="1" spans="1:5">
      <c r="A102" s="329" t="s">
        <v>290</v>
      </c>
      <c r="B102" s="274" t="s">
        <v>197</v>
      </c>
      <c r="C102" s="330" t="s">
        <v>189</v>
      </c>
      <c r="D102" s="274" t="s">
        <v>190</v>
      </c>
      <c r="E102" s="331">
        <v>0</v>
      </c>
    </row>
    <row r="103" s="262" customFormat="1" ht="14" customHeight="1" spans="1:5">
      <c r="A103" s="329" t="s">
        <v>290</v>
      </c>
      <c r="B103" s="274" t="s">
        <v>197</v>
      </c>
      <c r="C103" s="330" t="s">
        <v>191</v>
      </c>
      <c r="D103" s="274" t="s">
        <v>296</v>
      </c>
      <c r="E103" s="331">
        <v>28</v>
      </c>
    </row>
    <row r="104" s="262" customFormat="1" ht="14" customHeight="1" spans="1:5">
      <c r="A104" s="329" t="s">
        <v>290</v>
      </c>
      <c r="B104" s="274" t="s">
        <v>197</v>
      </c>
      <c r="C104" s="330" t="s">
        <v>199</v>
      </c>
      <c r="D104" s="274" t="s">
        <v>297</v>
      </c>
      <c r="E104" s="331">
        <v>0</v>
      </c>
    </row>
    <row r="105" s="262" customFormat="1" ht="14" customHeight="1" spans="1:5">
      <c r="A105" s="329" t="s">
        <v>290</v>
      </c>
      <c r="B105" s="274" t="s">
        <v>217</v>
      </c>
      <c r="C105" s="439" t="s">
        <v>214</v>
      </c>
      <c r="D105" s="274" t="s">
        <v>298</v>
      </c>
      <c r="E105" s="331">
        <v>3</v>
      </c>
    </row>
    <row r="106" s="262" customFormat="1" ht="14" customHeight="1" spans="1:5">
      <c r="A106" s="329" t="s">
        <v>290</v>
      </c>
      <c r="B106" s="274" t="s">
        <v>224</v>
      </c>
      <c r="C106" s="330" t="s">
        <v>189</v>
      </c>
      <c r="D106" s="274" t="s">
        <v>190</v>
      </c>
      <c r="E106" s="331">
        <v>0</v>
      </c>
    </row>
    <row r="107" s="262" customFormat="1" ht="14" customHeight="1" spans="1:5">
      <c r="A107" s="329" t="s">
        <v>290</v>
      </c>
      <c r="B107" s="274" t="s">
        <v>299</v>
      </c>
      <c r="C107" s="439" t="s">
        <v>271</v>
      </c>
      <c r="D107" s="332" t="s">
        <v>300</v>
      </c>
      <c r="E107" s="331">
        <v>32</v>
      </c>
    </row>
    <row r="108" s="262" customFormat="1" ht="14" customHeight="1" spans="1:5">
      <c r="A108" s="329" t="s">
        <v>290</v>
      </c>
      <c r="B108" s="274" t="s">
        <v>299</v>
      </c>
      <c r="C108" s="330">
        <v>99</v>
      </c>
      <c r="D108" s="332" t="s">
        <v>301</v>
      </c>
      <c r="E108" s="331">
        <v>293</v>
      </c>
    </row>
    <row r="109" s="262" customFormat="1" ht="14" customHeight="1" spans="1:5">
      <c r="A109" s="329" t="s">
        <v>302</v>
      </c>
      <c r="B109" s="274"/>
      <c r="C109" s="330"/>
      <c r="D109" s="274" t="s">
        <v>303</v>
      </c>
      <c r="E109" s="331">
        <v>8476</v>
      </c>
    </row>
    <row r="110" s="262" customFormat="1" ht="14" customHeight="1" spans="1:5">
      <c r="A110" s="329" t="s">
        <v>304</v>
      </c>
      <c r="B110" s="274" t="s">
        <v>188</v>
      </c>
      <c r="C110" s="330" t="s">
        <v>189</v>
      </c>
      <c r="D110" s="274" t="s">
        <v>190</v>
      </c>
      <c r="E110" s="331">
        <v>49</v>
      </c>
    </row>
    <row r="111" s="262" customFormat="1" ht="14" customHeight="1" spans="1:5">
      <c r="A111" s="329" t="s">
        <v>304</v>
      </c>
      <c r="B111" s="274" t="s">
        <v>188</v>
      </c>
      <c r="C111" s="330" t="s">
        <v>271</v>
      </c>
      <c r="D111" s="274" t="s">
        <v>305</v>
      </c>
      <c r="E111" s="331">
        <v>0</v>
      </c>
    </row>
    <row r="112" s="262" customFormat="1" ht="14" customHeight="1" spans="1:5">
      <c r="A112" s="329" t="s">
        <v>304</v>
      </c>
      <c r="B112" s="274" t="s">
        <v>188</v>
      </c>
      <c r="C112" s="330" t="s">
        <v>293</v>
      </c>
      <c r="D112" s="274" t="s">
        <v>306</v>
      </c>
      <c r="E112" s="331">
        <v>0</v>
      </c>
    </row>
    <row r="113" s="262" customFormat="1" ht="14" customHeight="1" spans="1:5">
      <c r="A113" s="329" t="s">
        <v>304</v>
      </c>
      <c r="B113" s="274" t="s">
        <v>188</v>
      </c>
      <c r="C113" s="330" t="s">
        <v>307</v>
      </c>
      <c r="D113" s="274" t="s">
        <v>308</v>
      </c>
      <c r="E113" s="331">
        <v>0</v>
      </c>
    </row>
    <row r="114" s="262" customFormat="1" ht="14" customHeight="1" spans="1:5">
      <c r="A114" s="329" t="s">
        <v>304</v>
      </c>
      <c r="B114" s="274" t="s">
        <v>188</v>
      </c>
      <c r="C114" s="330">
        <v>99</v>
      </c>
      <c r="D114" s="274" t="s">
        <v>309</v>
      </c>
      <c r="E114" s="331">
        <v>5</v>
      </c>
    </row>
    <row r="115" s="262" customFormat="1" ht="14" customHeight="1" spans="1:5">
      <c r="A115" s="329" t="s">
        <v>304</v>
      </c>
      <c r="B115" s="274" t="s">
        <v>197</v>
      </c>
      <c r="C115" s="330" t="s">
        <v>189</v>
      </c>
      <c r="D115" s="274" t="s">
        <v>190</v>
      </c>
      <c r="E115" s="331">
        <v>69</v>
      </c>
    </row>
    <row r="116" s="262" customFormat="1" ht="14" customHeight="1" spans="1:5">
      <c r="A116" s="329" t="s">
        <v>304</v>
      </c>
      <c r="B116" s="274" t="s">
        <v>197</v>
      </c>
      <c r="C116" s="330" t="s">
        <v>204</v>
      </c>
      <c r="D116" s="274" t="s">
        <v>205</v>
      </c>
      <c r="E116" s="331">
        <v>0</v>
      </c>
    </row>
    <row r="117" s="262" customFormat="1" ht="14" customHeight="1" spans="1:5">
      <c r="A117" s="329" t="s">
        <v>304</v>
      </c>
      <c r="B117" s="274" t="s">
        <v>197</v>
      </c>
      <c r="C117" s="330" t="s">
        <v>195</v>
      </c>
      <c r="D117" s="274" t="s">
        <v>310</v>
      </c>
      <c r="E117" s="331">
        <v>1269</v>
      </c>
    </row>
    <row r="118" s="262" customFormat="1" ht="14" customHeight="1" spans="1:5">
      <c r="A118" s="329" t="s">
        <v>304</v>
      </c>
      <c r="B118" s="274" t="s">
        <v>197</v>
      </c>
      <c r="C118" s="330" t="s">
        <v>201</v>
      </c>
      <c r="D118" s="274" t="s">
        <v>309</v>
      </c>
      <c r="E118" s="331">
        <v>20</v>
      </c>
    </row>
    <row r="119" s="262" customFormat="1" ht="14" customHeight="1" spans="1:5">
      <c r="A119" s="329" t="s">
        <v>304</v>
      </c>
      <c r="B119" s="274" t="s">
        <v>213</v>
      </c>
      <c r="C119" s="330" t="s">
        <v>271</v>
      </c>
      <c r="D119" s="274" t="s">
        <v>311</v>
      </c>
      <c r="E119" s="331">
        <v>0</v>
      </c>
    </row>
    <row r="120" s="262" customFormat="1" ht="14" customHeight="1" spans="1:5">
      <c r="A120" s="329" t="s">
        <v>304</v>
      </c>
      <c r="B120" s="274" t="s">
        <v>213</v>
      </c>
      <c r="C120" s="330" t="s">
        <v>199</v>
      </c>
      <c r="D120" s="274" t="s">
        <v>312</v>
      </c>
      <c r="E120" s="331">
        <v>2374</v>
      </c>
    </row>
    <row r="121" s="262" customFormat="1" ht="14" customHeight="1" spans="1:5">
      <c r="A121" s="329" t="s">
        <v>304</v>
      </c>
      <c r="B121" s="274" t="s">
        <v>213</v>
      </c>
      <c r="C121" s="330" t="s">
        <v>193</v>
      </c>
      <c r="D121" s="274" t="s">
        <v>313</v>
      </c>
      <c r="E121" s="331">
        <v>402</v>
      </c>
    </row>
    <row r="122" s="262" customFormat="1" ht="14" customHeight="1" spans="1:5">
      <c r="A122" s="329" t="s">
        <v>304</v>
      </c>
      <c r="B122" s="274" t="s">
        <v>213</v>
      </c>
      <c r="C122" s="330">
        <v>99</v>
      </c>
      <c r="D122" s="274" t="s">
        <v>314</v>
      </c>
      <c r="E122" s="331">
        <v>11</v>
      </c>
    </row>
    <row r="123" s="262" customFormat="1" ht="14" customHeight="1" spans="1:5">
      <c r="A123" s="329" t="s">
        <v>304</v>
      </c>
      <c r="B123" s="274" t="s">
        <v>222</v>
      </c>
      <c r="C123" s="330" t="s">
        <v>204</v>
      </c>
      <c r="D123" s="274" t="s">
        <v>315</v>
      </c>
      <c r="E123" s="331">
        <v>0</v>
      </c>
    </row>
    <row r="124" s="262" customFormat="1" ht="14" customHeight="1" spans="1:5">
      <c r="A124" s="329" t="s">
        <v>304</v>
      </c>
      <c r="B124" s="274" t="s">
        <v>222</v>
      </c>
      <c r="C124" s="330" t="s">
        <v>199</v>
      </c>
      <c r="D124" s="274" t="s">
        <v>316</v>
      </c>
      <c r="E124" s="331">
        <v>0</v>
      </c>
    </row>
    <row r="125" s="262" customFormat="1" ht="14" customHeight="1" spans="1:5">
      <c r="A125" s="329" t="s">
        <v>304</v>
      </c>
      <c r="B125" s="274" t="s">
        <v>222</v>
      </c>
      <c r="C125" s="330" t="s">
        <v>201</v>
      </c>
      <c r="D125" s="274" t="s">
        <v>317</v>
      </c>
      <c r="E125" s="331">
        <v>187</v>
      </c>
    </row>
    <row r="126" s="262" customFormat="1" ht="14" customHeight="1" spans="1:5">
      <c r="A126" s="329" t="s">
        <v>304</v>
      </c>
      <c r="B126" s="274" t="s">
        <v>224</v>
      </c>
      <c r="C126" s="330" t="s">
        <v>189</v>
      </c>
      <c r="D126" s="274" t="s">
        <v>318</v>
      </c>
      <c r="E126" s="331">
        <v>88</v>
      </c>
    </row>
    <row r="127" s="262" customFormat="1" ht="14" customHeight="1" spans="1:5">
      <c r="A127" s="329" t="s">
        <v>304</v>
      </c>
      <c r="B127" s="274" t="s">
        <v>224</v>
      </c>
      <c r="C127" s="439" t="s">
        <v>204</v>
      </c>
      <c r="D127" s="332" t="s">
        <v>319</v>
      </c>
      <c r="E127" s="331">
        <v>3</v>
      </c>
    </row>
    <row r="128" s="262" customFormat="1" ht="14" customHeight="1" spans="1:5">
      <c r="A128" s="329" t="s">
        <v>304</v>
      </c>
      <c r="B128" s="274" t="s">
        <v>224</v>
      </c>
      <c r="C128" s="330" t="s">
        <v>271</v>
      </c>
      <c r="D128" s="274" t="s">
        <v>320</v>
      </c>
      <c r="E128" s="331">
        <v>3</v>
      </c>
    </row>
    <row r="129" s="262" customFormat="1" ht="14" customHeight="1" spans="1:5">
      <c r="A129" s="329" t="s">
        <v>304</v>
      </c>
      <c r="B129" s="274" t="s">
        <v>224</v>
      </c>
      <c r="C129" s="330" t="s">
        <v>199</v>
      </c>
      <c r="D129" s="274" t="s">
        <v>321</v>
      </c>
      <c r="E129" s="331">
        <v>50</v>
      </c>
    </row>
    <row r="130" s="262" customFormat="1" ht="14" customHeight="1" spans="1:5">
      <c r="A130" s="329" t="s">
        <v>304</v>
      </c>
      <c r="B130" s="274" t="s">
        <v>224</v>
      </c>
      <c r="C130" s="439" t="s">
        <v>193</v>
      </c>
      <c r="D130" s="332" t="s">
        <v>322</v>
      </c>
      <c r="E130" s="331">
        <v>3</v>
      </c>
    </row>
    <row r="131" s="262" customFormat="1" ht="14" customHeight="1" spans="1:5">
      <c r="A131" s="329" t="s">
        <v>304</v>
      </c>
      <c r="B131" s="274" t="s">
        <v>224</v>
      </c>
      <c r="C131" s="330" t="s">
        <v>201</v>
      </c>
      <c r="D131" s="274" t="s">
        <v>323</v>
      </c>
      <c r="E131" s="331">
        <v>10</v>
      </c>
    </row>
    <row r="132" s="262" customFormat="1" ht="14" customHeight="1" spans="1:5">
      <c r="A132" s="329" t="s">
        <v>304</v>
      </c>
      <c r="B132" s="274" t="s">
        <v>279</v>
      </c>
      <c r="C132" s="439" t="s">
        <v>189</v>
      </c>
      <c r="D132" s="332" t="s">
        <v>324</v>
      </c>
      <c r="E132" s="331">
        <v>32</v>
      </c>
    </row>
    <row r="133" s="262" customFormat="1" ht="14" customHeight="1" spans="1:5">
      <c r="A133" s="329" t="s">
        <v>304</v>
      </c>
      <c r="B133" s="274" t="s">
        <v>279</v>
      </c>
      <c r="C133" s="330" t="s">
        <v>201</v>
      </c>
      <c r="D133" s="274" t="s">
        <v>325</v>
      </c>
      <c r="E133" s="331">
        <v>10</v>
      </c>
    </row>
    <row r="134" s="262" customFormat="1" ht="14" customHeight="1" spans="1:5">
      <c r="A134" s="329" t="s">
        <v>304</v>
      </c>
      <c r="B134" s="274" t="s">
        <v>326</v>
      </c>
      <c r="C134" s="439" t="s">
        <v>189</v>
      </c>
      <c r="D134" s="332" t="s">
        <v>327</v>
      </c>
      <c r="E134" s="331">
        <v>3</v>
      </c>
    </row>
    <row r="135" s="262" customFormat="1" ht="14" customHeight="1" spans="1:5">
      <c r="A135" s="329" t="s">
        <v>304</v>
      </c>
      <c r="B135" s="274" t="s">
        <v>326</v>
      </c>
      <c r="C135" s="439" t="s">
        <v>204</v>
      </c>
      <c r="D135" s="332" t="s">
        <v>328</v>
      </c>
      <c r="E135" s="331">
        <v>219</v>
      </c>
    </row>
    <row r="136" s="262" customFormat="1" ht="14" customHeight="1" spans="1:5">
      <c r="A136" s="329" t="s">
        <v>304</v>
      </c>
      <c r="B136" s="274" t="s">
        <v>326</v>
      </c>
      <c r="C136" s="330" t="s">
        <v>201</v>
      </c>
      <c r="D136" s="274" t="s">
        <v>329</v>
      </c>
      <c r="E136" s="331">
        <v>8</v>
      </c>
    </row>
    <row r="137" s="262" customFormat="1" ht="14" customHeight="1" spans="1:5">
      <c r="A137" s="329" t="s">
        <v>304</v>
      </c>
      <c r="B137" s="274" t="s">
        <v>225</v>
      </c>
      <c r="C137" s="330" t="s">
        <v>204</v>
      </c>
      <c r="D137" s="274" t="s">
        <v>205</v>
      </c>
      <c r="E137" s="331">
        <v>0</v>
      </c>
    </row>
    <row r="138" s="262" customFormat="1" ht="14" customHeight="1" spans="1:5">
      <c r="A138" s="329" t="s">
        <v>304</v>
      </c>
      <c r="B138" s="274" t="s">
        <v>225</v>
      </c>
      <c r="C138" s="330" t="s">
        <v>214</v>
      </c>
      <c r="D138" s="274" t="s">
        <v>330</v>
      </c>
      <c r="E138" s="331">
        <v>41</v>
      </c>
    </row>
    <row r="139" s="262" customFormat="1" ht="14" customHeight="1" spans="1:5">
      <c r="A139" s="329" t="s">
        <v>304</v>
      </c>
      <c r="B139" s="274" t="s">
        <v>225</v>
      </c>
      <c r="C139" s="330" t="s">
        <v>201</v>
      </c>
      <c r="D139" s="274" t="s">
        <v>331</v>
      </c>
      <c r="E139" s="331">
        <v>5</v>
      </c>
    </row>
    <row r="140" s="262" customFormat="1" ht="14" customHeight="1" spans="1:5">
      <c r="A140" s="329" t="s">
        <v>304</v>
      </c>
      <c r="B140" s="274" t="s">
        <v>332</v>
      </c>
      <c r="C140" s="330" t="s">
        <v>189</v>
      </c>
      <c r="D140" s="274" t="s">
        <v>333</v>
      </c>
      <c r="E140" s="331">
        <v>105</v>
      </c>
    </row>
    <row r="141" s="262" customFormat="1" ht="14" customHeight="1" spans="1:5">
      <c r="A141" s="329" t="s">
        <v>304</v>
      </c>
      <c r="B141" s="274" t="s">
        <v>332</v>
      </c>
      <c r="C141" s="330" t="s">
        <v>204</v>
      </c>
      <c r="D141" s="274" t="s">
        <v>334</v>
      </c>
      <c r="E141" s="331">
        <v>261</v>
      </c>
    </row>
    <row r="142" s="262" customFormat="1" ht="14" customHeight="1" spans="1:5">
      <c r="A142" s="329" t="s">
        <v>304</v>
      </c>
      <c r="B142" s="274" t="s">
        <v>335</v>
      </c>
      <c r="C142" s="330" t="s">
        <v>189</v>
      </c>
      <c r="D142" s="274" t="s">
        <v>336</v>
      </c>
      <c r="E142" s="331">
        <v>50</v>
      </c>
    </row>
    <row r="143" s="262" customFormat="1" ht="14" customHeight="1" spans="1:5">
      <c r="A143" s="329" t="s">
        <v>304</v>
      </c>
      <c r="B143" s="274" t="s">
        <v>337</v>
      </c>
      <c r="C143" s="330" t="s">
        <v>204</v>
      </c>
      <c r="D143" s="274" t="s">
        <v>338</v>
      </c>
      <c r="E143" s="331">
        <v>77</v>
      </c>
    </row>
    <row r="144" s="262" customFormat="1" ht="14" customHeight="1" spans="1:5">
      <c r="A144" s="329" t="s">
        <v>304</v>
      </c>
      <c r="B144" s="274" t="s">
        <v>339</v>
      </c>
      <c r="C144" s="330" t="s">
        <v>204</v>
      </c>
      <c r="D144" s="274" t="s">
        <v>340</v>
      </c>
      <c r="E144" s="331">
        <v>0</v>
      </c>
    </row>
    <row r="145" s="262" customFormat="1" ht="14" customHeight="1" spans="1:5">
      <c r="A145" s="329" t="s">
        <v>304</v>
      </c>
      <c r="B145" s="274" t="s">
        <v>232</v>
      </c>
      <c r="C145" s="330" t="s">
        <v>204</v>
      </c>
      <c r="D145" s="274" t="s">
        <v>341</v>
      </c>
      <c r="E145" s="331">
        <v>466</v>
      </c>
    </row>
    <row r="146" s="262" customFormat="1" ht="14" customHeight="1" spans="1:5">
      <c r="A146" s="329" t="s">
        <v>304</v>
      </c>
      <c r="B146" s="274" t="s">
        <v>299</v>
      </c>
      <c r="C146" s="330" t="s">
        <v>189</v>
      </c>
      <c r="D146" s="274" t="s">
        <v>342</v>
      </c>
      <c r="E146" s="331">
        <v>2656</v>
      </c>
    </row>
    <row r="147" s="262" customFormat="1" ht="14" customHeight="1" spans="1:5">
      <c r="A147" s="329" t="s">
        <v>343</v>
      </c>
      <c r="B147" s="274"/>
      <c r="C147" s="330"/>
      <c r="D147" s="274" t="s">
        <v>344</v>
      </c>
      <c r="E147" s="331">
        <v>2203</v>
      </c>
    </row>
    <row r="148" s="262" customFormat="1" ht="14" customHeight="1" spans="1:5">
      <c r="A148" s="329" t="s">
        <v>345</v>
      </c>
      <c r="B148" s="274" t="s">
        <v>188</v>
      </c>
      <c r="C148" s="330" t="s">
        <v>189</v>
      </c>
      <c r="D148" s="274" t="s">
        <v>190</v>
      </c>
      <c r="E148" s="331">
        <v>59</v>
      </c>
    </row>
    <row r="149" s="262" customFormat="1" ht="14" customHeight="1" spans="1:5">
      <c r="A149" s="329" t="s">
        <v>345</v>
      </c>
      <c r="B149" s="274" t="s">
        <v>188</v>
      </c>
      <c r="C149" s="330" t="s">
        <v>204</v>
      </c>
      <c r="D149" s="274" t="s">
        <v>205</v>
      </c>
      <c r="E149" s="331">
        <v>0</v>
      </c>
    </row>
    <row r="150" s="262" customFormat="1" ht="14" customHeight="1" spans="1:5">
      <c r="A150" s="329" t="s">
        <v>345</v>
      </c>
      <c r="B150" s="274" t="s">
        <v>188</v>
      </c>
      <c r="C150" s="330" t="s">
        <v>201</v>
      </c>
      <c r="D150" s="274" t="s">
        <v>346</v>
      </c>
      <c r="E150" s="331">
        <v>0</v>
      </c>
    </row>
    <row r="151" s="262" customFormat="1" ht="14" customHeight="1" spans="1:5">
      <c r="A151" s="329" t="s">
        <v>345</v>
      </c>
      <c r="B151" s="274" t="s">
        <v>197</v>
      </c>
      <c r="C151" s="330" t="s">
        <v>189</v>
      </c>
      <c r="D151" s="274" t="s">
        <v>347</v>
      </c>
      <c r="E151" s="331">
        <v>0</v>
      </c>
    </row>
    <row r="152" s="262" customFormat="1" ht="14" customHeight="1" spans="1:5">
      <c r="A152" s="329" t="s">
        <v>345</v>
      </c>
      <c r="B152" s="274" t="s">
        <v>197</v>
      </c>
      <c r="C152" s="330" t="s">
        <v>204</v>
      </c>
      <c r="D152" s="274" t="s">
        <v>348</v>
      </c>
      <c r="E152" s="331">
        <v>0</v>
      </c>
    </row>
    <row r="153" s="262" customFormat="1" ht="14" customHeight="1" spans="1:5">
      <c r="A153" s="329" t="s">
        <v>345</v>
      </c>
      <c r="B153" s="274" t="s">
        <v>203</v>
      </c>
      <c r="C153" s="330" t="s">
        <v>189</v>
      </c>
      <c r="D153" s="274" t="s">
        <v>349</v>
      </c>
      <c r="E153" s="331">
        <v>217</v>
      </c>
    </row>
    <row r="154" s="262" customFormat="1" ht="14" customHeight="1" spans="1:5">
      <c r="A154" s="329" t="s">
        <v>345</v>
      </c>
      <c r="B154" s="274" t="s">
        <v>203</v>
      </c>
      <c r="C154" s="330" t="s">
        <v>204</v>
      </c>
      <c r="D154" s="274" t="s">
        <v>350</v>
      </c>
      <c r="E154" s="331">
        <v>204</v>
      </c>
    </row>
    <row r="155" s="262" customFormat="1" ht="14" customHeight="1" spans="1:5">
      <c r="A155" s="329" t="s">
        <v>345</v>
      </c>
      <c r="B155" s="274" t="s">
        <v>203</v>
      </c>
      <c r="C155" s="330" t="s">
        <v>201</v>
      </c>
      <c r="D155" s="274" t="s">
        <v>351</v>
      </c>
      <c r="E155" s="331">
        <v>11</v>
      </c>
    </row>
    <row r="156" s="262" customFormat="1" ht="14" customHeight="1" spans="1:5">
      <c r="A156" s="329" t="s">
        <v>345</v>
      </c>
      <c r="B156" s="274" t="s">
        <v>211</v>
      </c>
      <c r="C156" s="330" t="s">
        <v>189</v>
      </c>
      <c r="D156" s="274" t="s">
        <v>352</v>
      </c>
      <c r="E156" s="331">
        <v>0</v>
      </c>
    </row>
    <row r="157" s="262" customFormat="1" ht="14" customHeight="1" spans="1:5">
      <c r="A157" s="329" t="s">
        <v>345</v>
      </c>
      <c r="B157" s="274" t="s">
        <v>211</v>
      </c>
      <c r="C157" s="330" t="s">
        <v>204</v>
      </c>
      <c r="D157" s="274" t="s">
        <v>353</v>
      </c>
      <c r="E157" s="331">
        <v>0</v>
      </c>
    </row>
    <row r="158" s="262" customFormat="1" ht="14" customHeight="1" spans="1:5">
      <c r="A158" s="329" t="s">
        <v>345</v>
      </c>
      <c r="B158" s="274" t="s">
        <v>211</v>
      </c>
      <c r="C158" s="330" t="s">
        <v>271</v>
      </c>
      <c r="D158" s="274" t="s">
        <v>354</v>
      </c>
      <c r="E158" s="331">
        <v>81</v>
      </c>
    </row>
    <row r="159" s="262" customFormat="1" ht="14" customHeight="1" spans="1:5">
      <c r="A159" s="329" t="s">
        <v>345</v>
      </c>
      <c r="B159" s="274" t="s">
        <v>211</v>
      </c>
      <c r="C159" s="330" t="s">
        <v>195</v>
      </c>
      <c r="D159" s="274" t="s">
        <v>355</v>
      </c>
      <c r="E159" s="331">
        <v>13</v>
      </c>
    </row>
    <row r="160" s="262" customFormat="1" ht="14" customHeight="1" spans="1:5">
      <c r="A160" s="329" t="s">
        <v>345</v>
      </c>
      <c r="B160" s="274" t="s">
        <v>211</v>
      </c>
      <c r="C160" s="330" t="s">
        <v>293</v>
      </c>
      <c r="D160" s="274" t="s">
        <v>356</v>
      </c>
      <c r="E160" s="331">
        <v>244</v>
      </c>
    </row>
    <row r="161" s="262" customFormat="1" ht="14" customHeight="1" spans="1:5">
      <c r="A161" s="329" t="s">
        <v>345</v>
      </c>
      <c r="B161" s="274" t="s">
        <v>222</v>
      </c>
      <c r="C161" s="330" t="s">
        <v>357</v>
      </c>
      <c r="D161" s="274" t="s">
        <v>358</v>
      </c>
      <c r="E161" s="331">
        <v>0</v>
      </c>
    </row>
    <row r="162" s="262" customFormat="1" ht="14" customHeight="1" spans="1:5">
      <c r="A162" s="329" t="s">
        <v>345</v>
      </c>
      <c r="B162" s="274" t="s">
        <v>222</v>
      </c>
      <c r="C162" s="330" t="s">
        <v>359</v>
      </c>
      <c r="D162" s="274" t="s">
        <v>360</v>
      </c>
      <c r="E162" s="331">
        <v>0</v>
      </c>
    </row>
    <row r="163" s="262" customFormat="1" ht="14" customHeight="1" spans="1:5">
      <c r="A163" s="329" t="s">
        <v>345</v>
      </c>
      <c r="B163" s="274" t="s">
        <v>222</v>
      </c>
      <c r="C163" s="330" t="s">
        <v>201</v>
      </c>
      <c r="D163" s="274" t="s">
        <v>361</v>
      </c>
      <c r="E163" s="331">
        <v>264</v>
      </c>
    </row>
    <row r="164" s="262" customFormat="1" ht="14" customHeight="1" spans="1:5">
      <c r="A164" s="329" t="s">
        <v>345</v>
      </c>
      <c r="B164" s="274" t="s">
        <v>225</v>
      </c>
      <c r="C164" s="330" t="s">
        <v>189</v>
      </c>
      <c r="D164" s="274" t="s">
        <v>362</v>
      </c>
      <c r="E164" s="331">
        <v>381</v>
      </c>
    </row>
    <row r="165" s="262" customFormat="1" ht="14" customHeight="1" spans="1:5">
      <c r="A165" s="329" t="s">
        <v>345</v>
      </c>
      <c r="B165" s="274" t="s">
        <v>225</v>
      </c>
      <c r="C165" s="330" t="s">
        <v>204</v>
      </c>
      <c r="D165" s="274" t="s">
        <v>363</v>
      </c>
      <c r="E165" s="331">
        <v>614</v>
      </c>
    </row>
    <row r="166" s="262" customFormat="1" ht="14" customHeight="1" spans="1:5">
      <c r="A166" s="329" t="s">
        <v>345</v>
      </c>
      <c r="B166" s="330">
        <v>11</v>
      </c>
      <c r="C166" s="330" t="s">
        <v>271</v>
      </c>
      <c r="D166" s="332" t="s">
        <v>364</v>
      </c>
      <c r="E166" s="331">
        <v>5</v>
      </c>
    </row>
    <row r="167" s="262" customFormat="1" ht="14" customHeight="1" spans="1:5">
      <c r="A167" s="329" t="s">
        <v>345</v>
      </c>
      <c r="B167" s="274" t="s">
        <v>365</v>
      </c>
      <c r="C167" s="330" t="s">
        <v>204</v>
      </c>
      <c r="D167" s="274" t="s">
        <v>366</v>
      </c>
      <c r="E167" s="331">
        <v>60</v>
      </c>
    </row>
    <row r="168" s="262" customFormat="1" ht="14" customHeight="1" spans="1:5">
      <c r="A168" s="329" t="s">
        <v>345</v>
      </c>
      <c r="B168" s="274" t="s">
        <v>227</v>
      </c>
      <c r="C168" s="330" t="s">
        <v>189</v>
      </c>
      <c r="D168" s="274" t="s">
        <v>367</v>
      </c>
      <c r="E168" s="331">
        <v>50</v>
      </c>
    </row>
    <row r="169" s="262" customFormat="1" ht="14" customHeight="1" spans="1:5">
      <c r="A169" s="329" t="s">
        <v>345</v>
      </c>
      <c r="B169" s="274" t="s">
        <v>368</v>
      </c>
      <c r="C169" s="330" t="s">
        <v>189</v>
      </c>
      <c r="D169" s="274" t="s">
        <v>190</v>
      </c>
      <c r="E169" s="331">
        <v>0</v>
      </c>
    </row>
    <row r="170" s="262" customFormat="1" ht="14" customHeight="1" spans="1:5">
      <c r="A170" s="329" t="s">
        <v>345</v>
      </c>
      <c r="B170" s="274" t="s">
        <v>368</v>
      </c>
      <c r="C170" s="330" t="s">
        <v>191</v>
      </c>
      <c r="D170" s="274" t="s">
        <v>219</v>
      </c>
      <c r="E170" s="331">
        <v>0</v>
      </c>
    </row>
    <row r="171" s="262" customFormat="1" ht="14" customHeight="1" spans="1:5">
      <c r="A171" s="329" t="s">
        <v>345</v>
      </c>
      <c r="B171" s="274" t="s">
        <v>368</v>
      </c>
      <c r="C171" s="330" t="s">
        <v>193</v>
      </c>
      <c r="D171" s="274" t="s">
        <v>369</v>
      </c>
      <c r="E171" s="331">
        <v>0</v>
      </c>
    </row>
    <row r="172" s="262" customFormat="1" ht="14" customHeight="1" spans="1:5">
      <c r="A172" s="329" t="s">
        <v>345</v>
      </c>
      <c r="B172" s="274" t="s">
        <v>370</v>
      </c>
      <c r="C172" s="330" t="s">
        <v>189</v>
      </c>
      <c r="D172" s="274" t="s">
        <v>371</v>
      </c>
      <c r="E172" s="331">
        <v>0</v>
      </c>
    </row>
    <row r="173" s="262" customFormat="1" ht="14" customHeight="1" spans="1:5">
      <c r="A173" s="329" t="s">
        <v>372</v>
      </c>
      <c r="B173" s="274"/>
      <c r="C173" s="330"/>
      <c r="D173" s="274" t="s">
        <v>373</v>
      </c>
      <c r="E173" s="331">
        <v>1231</v>
      </c>
    </row>
    <row r="174" s="262" customFormat="1" ht="14" customHeight="1" spans="1:5">
      <c r="A174" s="329" t="s">
        <v>374</v>
      </c>
      <c r="B174" s="274" t="s">
        <v>188</v>
      </c>
      <c r="C174" s="330" t="s">
        <v>201</v>
      </c>
      <c r="D174" s="274" t="s">
        <v>375</v>
      </c>
      <c r="E174" s="331">
        <v>331</v>
      </c>
    </row>
    <row r="175" s="262" customFormat="1" ht="14" customHeight="1" spans="1:5">
      <c r="A175" s="329" t="s">
        <v>374</v>
      </c>
      <c r="B175" s="439" t="s">
        <v>271</v>
      </c>
      <c r="C175" s="439" t="s">
        <v>189</v>
      </c>
      <c r="D175" s="332" t="s">
        <v>376</v>
      </c>
      <c r="E175" s="331">
        <v>351</v>
      </c>
    </row>
    <row r="176" s="262" customFormat="1" ht="14" customHeight="1" spans="1:5">
      <c r="A176" s="329" t="s">
        <v>374</v>
      </c>
      <c r="B176" s="439" t="s">
        <v>271</v>
      </c>
      <c r="C176" s="330" t="s">
        <v>201</v>
      </c>
      <c r="D176" s="332" t="s">
        <v>377</v>
      </c>
      <c r="E176" s="331">
        <v>449</v>
      </c>
    </row>
    <row r="177" s="262" customFormat="1" ht="14" customHeight="1" spans="1:5">
      <c r="A177" s="329" t="s">
        <v>374</v>
      </c>
      <c r="B177" s="274" t="s">
        <v>378</v>
      </c>
      <c r="C177" s="330" t="s">
        <v>201</v>
      </c>
      <c r="D177" s="332" t="s">
        <v>379</v>
      </c>
      <c r="E177" s="331">
        <v>100</v>
      </c>
    </row>
    <row r="178" s="262" customFormat="1" ht="14" customHeight="1" spans="1:5">
      <c r="A178" s="329" t="s">
        <v>380</v>
      </c>
      <c r="B178" s="274"/>
      <c r="C178" s="330"/>
      <c r="D178" s="274" t="s">
        <v>381</v>
      </c>
      <c r="E178" s="331">
        <v>21746</v>
      </c>
    </row>
    <row r="179" s="262" customFormat="1" ht="14" customHeight="1" spans="1:5">
      <c r="A179" s="329" t="s">
        <v>382</v>
      </c>
      <c r="B179" s="274" t="s">
        <v>188</v>
      </c>
      <c r="C179" s="330" t="s">
        <v>189</v>
      </c>
      <c r="D179" s="274" t="s">
        <v>190</v>
      </c>
      <c r="E179" s="331">
        <v>139</v>
      </c>
    </row>
    <row r="180" s="262" customFormat="1" ht="14" customHeight="1" spans="1:5">
      <c r="A180" s="329" t="s">
        <v>382</v>
      </c>
      <c r="B180" s="274" t="s">
        <v>188</v>
      </c>
      <c r="C180" s="330" t="s">
        <v>191</v>
      </c>
      <c r="D180" s="274" t="s">
        <v>383</v>
      </c>
      <c r="E180" s="331">
        <v>386</v>
      </c>
    </row>
    <row r="181" s="262" customFormat="1" ht="14" customHeight="1" spans="1:5">
      <c r="A181" s="329" t="s">
        <v>382</v>
      </c>
      <c r="B181" s="274" t="s">
        <v>188</v>
      </c>
      <c r="C181" s="330">
        <v>99</v>
      </c>
      <c r="D181" s="332" t="s">
        <v>384</v>
      </c>
      <c r="E181" s="331">
        <v>25</v>
      </c>
    </row>
    <row r="182" s="262" customFormat="1" ht="14" customHeight="1" spans="1:5">
      <c r="A182" s="329" t="s">
        <v>382</v>
      </c>
      <c r="B182" s="274" t="s">
        <v>203</v>
      </c>
      <c r="C182" s="330" t="s">
        <v>201</v>
      </c>
      <c r="D182" s="274" t="s">
        <v>385</v>
      </c>
      <c r="E182" s="331">
        <v>12747</v>
      </c>
    </row>
    <row r="183" s="262" customFormat="1" ht="14" customHeight="1" spans="1:5">
      <c r="A183" s="329" t="s">
        <v>382</v>
      </c>
      <c r="B183" s="274" t="s">
        <v>213</v>
      </c>
      <c r="C183" s="330" t="s">
        <v>189</v>
      </c>
      <c r="D183" s="274" t="s">
        <v>386</v>
      </c>
      <c r="E183" s="331">
        <v>1600</v>
      </c>
    </row>
    <row r="184" s="262" customFormat="1" ht="14" customHeight="1" spans="1:5">
      <c r="A184" s="329" t="s">
        <v>382</v>
      </c>
      <c r="B184" s="330">
        <v>99</v>
      </c>
      <c r="C184" s="330" t="s">
        <v>189</v>
      </c>
      <c r="D184" s="332" t="s">
        <v>387</v>
      </c>
      <c r="E184" s="331">
        <v>6849</v>
      </c>
    </row>
    <row r="185" s="262" customFormat="1" ht="14" customHeight="1" spans="1:5">
      <c r="A185" s="329" t="s">
        <v>388</v>
      </c>
      <c r="B185" s="274"/>
      <c r="C185" s="330"/>
      <c r="D185" s="274" t="s">
        <v>389</v>
      </c>
      <c r="E185" s="331">
        <v>5731</v>
      </c>
    </row>
    <row r="186" s="262" customFormat="1" ht="14" customHeight="1" spans="1:5">
      <c r="A186" s="329" t="s">
        <v>390</v>
      </c>
      <c r="B186" s="274" t="s">
        <v>188</v>
      </c>
      <c r="C186" s="330" t="s">
        <v>189</v>
      </c>
      <c r="D186" s="274" t="s">
        <v>190</v>
      </c>
      <c r="E186" s="331">
        <v>37</v>
      </c>
    </row>
    <row r="187" s="262" customFormat="1" ht="14" customHeight="1" spans="1:5">
      <c r="A187" s="329" t="s">
        <v>390</v>
      </c>
      <c r="B187" s="274" t="s">
        <v>188</v>
      </c>
      <c r="C187" s="330" t="s">
        <v>191</v>
      </c>
      <c r="D187" s="274" t="s">
        <v>209</v>
      </c>
      <c r="E187" s="331">
        <v>66</v>
      </c>
    </row>
    <row r="188" s="262" customFormat="1" ht="14" customHeight="1" spans="1:5">
      <c r="A188" s="329" t="s">
        <v>390</v>
      </c>
      <c r="B188" s="274" t="s">
        <v>188</v>
      </c>
      <c r="C188" s="330" t="s">
        <v>193</v>
      </c>
      <c r="D188" s="274" t="s">
        <v>391</v>
      </c>
      <c r="E188" s="331">
        <v>3</v>
      </c>
    </row>
    <row r="189" s="262" customFormat="1" ht="14" customHeight="1" spans="1:5">
      <c r="A189" s="329" t="s">
        <v>390</v>
      </c>
      <c r="B189" s="274" t="s">
        <v>188</v>
      </c>
      <c r="C189" s="330" t="s">
        <v>195</v>
      </c>
      <c r="D189" s="274" t="s">
        <v>392</v>
      </c>
      <c r="E189" s="331">
        <v>32</v>
      </c>
    </row>
    <row r="190" s="262" customFormat="1" ht="14" customHeight="1" spans="1:5">
      <c r="A190" s="329" t="s">
        <v>390</v>
      </c>
      <c r="B190" s="274" t="s">
        <v>188</v>
      </c>
      <c r="C190" s="330" t="s">
        <v>293</v>
      </c>
      <c r="D190" s="274" t="s">
        <v>393</v>
      </c>
      <c r="E190" s="331">
        <v>2</v>
      </c>
    </row>
    <row r="191" s="262" customFormat="1" ht="14" customHeight="1" spans="1:5">
      <c r="A191" s="329" t="s">
        <v>390</v>
      </c>
      <c r="B191" s="274" t="s">
        <v>188</v>
      </c>
      <c r="C191" s="330">
        <v>25</v>
      </c>
      <c r="D191" s="332" t="s">
        <v>394</v>
      </c>
      <c r="E191" s="331">
        <v>10</v>
      </c>
    </row>
    <row r="192" s="262" customFormat="1" ht="14" customHeight="1" spans="1:5">
      <c r="A192" s="329" t="s">
        <v>390</v>
      </c>
      <c r="B192" s="274" t="s">
        <v>188</v>
      </c>
      <c r="C192" s="330">
        <v>42</v>
      </c>
      <c r="D192" s="332" t="s">
        <v>395</v>
      </c>
      <c r="E192" s="331">
        <v>80</v>
      </c>
    </row>
    <row r="193" s="262" customFormat="1" ht="14" customHeight="1" spans="1:5">
      <c r="A193" s="329" t="s">
        <v>390</v>
      </c>
      <c r="B193" s="274" t="s">
        <v>188</v>
      </c>
      <c r="C193" s="330" t="s">
        <v>396</v>
      </c>
      <c r="D193" s="274" t="s">
        <v>397</v>
      </c>
      <c r="E193" s="331">
        <v>1</v>
      </c>
    </row>
    <row r="194" s="262" customFormat="1" ht="14" customHeight="1" spans="1:5">
      <c r="A194" s="329" t="s">
        <v>390</v>
      </c>
      <c r="B194" s="274" t="s">
        <v>188</v>
      </c>
      <c r="C194" s="330" t="s">
        <v>201</v>
      </c>
      <c r="D194" s="274" t="s">
        <v>398</v>
      </c>
      <c r="E194" s="331">
        <v>2531</v>
      </c>
    </row>
    <row r="195" s="262" customFormat="1" ht="14" customHeight="1" spans="1:5">
      <c r="A195" s="329" t="s">
        <v>390</v>
      </c>
      <c r="B195" s="274" t="s">
        <v>197</v>
      </c>
      <c r="C195" s="439" t="s">
        <v>199</v>
      </c>
      <c r="D195" s="332" t="s">
        <v>399</v>
      </c>
      <c r="E195" s="331">
        <v>50</v>
      </c>
    </row>
    <row r="196" s="262" customFormat="1" ht="14" customHeight="1" spans="1:5">
      <c r="A196" s="329" t="s">
        <v>390</v>
      </c>
      <c r="B196" s="274" t="s">
        <v>197</v>
      </c>
      <c r="C196" s="330">
        <v>12</v>
      </c>
      <c r="D196" s="332" t="s">
        <v>400</v>
      </c>
      <c r="E196" s="331">
        <v>5</v>
      </c>
    </row>
    <row r="197" s="262" customFormat="1" ht="14" customHeight="1" spans="1:5">
      <c r="A197" s="329" t="s">
        <v>390</v>
      </c>
      <c r="B197" s="274" t="s">
        <v>197</v>
      </c>
      <c r="C197" s="330">
        <v>34</v>
      </c>
      <c r="D197" s="332" t="s">
        <v>401</v>
      </c>
      <c r="E197" s="331">
        <v>5</v>
      </c>
    </row>
    <row r="198" s="262" customFormat="1" ht="14" customHeight="1" spans="1:5">
      <c r="A198" s="329" t="s">
        <v>390</v>
      </c>
      <c r="B198" s="274" t="s">
        <v>197</v>
      </c>
      <c r="C198" s="330">
        <v>99</v>
      </c>
      <c r="D198" s="274" t="s">
        <v>402</v>
      </c>
      <c r="E198" s="331">
        <v>71</v>
      </c>
    </row>
    <row r="199" s="262" customFormat="1" ht="14" customHeight="1" spans="1:5">
      <c r="A199" s="329" t="s">
        <v>390</v>
      </c>
      <c r="B199" s="274" t="s">
        <v>203</v>
      </c>
      <c r="C199" s="330" t="s">
        <v>189</v>
      </c>
      <c r="D199" s="274" t="s">
        <v>190</v>
      </c>
      <c r="E199" s="331">
        <v>0</v>
      </c>
    </row>
    <row r="200" s="262" customFormat="1" ht="14" customHeight="1" spans="1:5">
      <c r="A200" s="329" t="s">
        <v>390</v>
      </c>
      <c r="B200" s="274" t="s">
        <v>203</v>
      </c>
      <c r="C200" s="439" t="s">
        <v>191</v>
      </c>
      <c r="D200" s="274" t="s">
        <v>403</v>
      </c>
      <c r="E200" s="331">
        <v>5</v>
      </c>
    </row>
    <row r="201" s="262" customFormat="1" ht="14" customHeight="1" spans="1:5">
      <c r="A201" s="329" t="s">
        <v>390</v>
      </c>
      <c r="B201" s="274" t="s">
        <v>203</v>
      </c>
      <c r="C201" s="439" t="s">
        <v>199</v>
      </c>
      <c r="D201" s="274" t="s">
        <v>404</v>
      </c>
      <c r="E201" s="331">
        <v>80</v>
      </c>
    </row>
    <row r="202" s="262" customFormat="1" ht="14" customHeight="1" spans="1:5">
      <c r="A202" s="329" t="s">
        <v>390</v>
      </c>
      <c r="B202" s="274" t="s">
        <v>203</v>
      </c>
      <c r="C202" s="439" t="s">
        <v>195</v>
      </c>
      <c r="D202" s="332" t="s">
        <v>405</v>
      </c>
      <c r="E202" s="331">
        <v>23</v>
      </c>
    </row>
    <row r="203" s="262" customFormat="1" ht="14" customHeight="1" spans="1:5">
      <c r="A203" s="329" t="s">
        <v>390</v>
      </c>
      <c r="B203" s="274" t="s">
        <v>203</v>
      </c>
      <c r="C203" s="330" t="s">
        <v>406</v>
      </c>
      <c r="D203" s="274" t="s">
        <v>407</v>
      </c>
      <c r="E203" s="331">
        <v>3</v>
      </c>
    </row>
    <row r="204" s="262" customFormat="1" ht="14" customHeight="1" spans="1:5">
      <c r="A204" s="329" t="s">
        <v>390</v>
      </c>
      <c r="B204" s="274" t="s">
        <v>203</v>
      </c>
      <c r="C204" s="330" t="s">
        <v>408</v>
      </c>
      <c r="D204" s="274" t="s">
        <v>409</v>
      </c>
      <c r="E204" s="331">
        <v>2</v>
      </c>
    </row>
    <row r="205" s="262" customFormat="1" ht="14" customHeight="1" spans="1:5">
      <c r="A205" s="329" t="s">
        <v>390</v>
      </c>
      <c r="B205" s="274" t="s">
        <v>213</v>
      </c>
      <c r="C205" s="330" t="s">
        <v>189</v>
      </c>
      <c r="D205" s="274" t="s">
        <v>190</v>
      </c>
      <c r="E205" s="331">
        <v>13</v>
      </c>
    </row>
    <row r="206" s="262" customFormat="1" ht="14" customHeight="1" spans="1:5">
      <c r="A206" s="329" t="s">
        <v>390</v>
      </c>
      <c r="B206" s="274" t="s">
        <v>213</v>
      </c>
      <c r="C206" s="439" t="s">
        <v>191</v>
      </c>
      <c r="D206" s="332" t="s">
        <v>410</v>
      </c>
      <c r="E206" s="331">
        <v>1223</v>
      </c>
    </row>
    <row r="207" s="262" customFormat="1" ht="14" customHeight="1" spans="1:5">
      <c r="A207" s="329" t="s">
        <v>390</v>
      </c>
      <c r="B207" s="274" t="s">
        <v>213</v>
      </c>
      <c r="C207" s="330" t="s">
        <v>199</v>
      </c>
      <c r="D207" s="274" t="s">
        <v>411</v>
      </c>
      <c r="E207" s="331">
        <v>591</v>
      </c>
    </row>
    <row r="208" s="262" customFormat="1" ht="14" customHeight="1" spans="1:5">
      <c r="A208" s="329" t="s">
        <v>390</v>
      </c>
      <c r="B208" s="274" t="s">
        <v>213</v>
      </c>
      <c r="C208" s="330" t="s">
        <v>193</v>
      </c>
      <c r="D208" s="332" t="s">
        <v>412</v>
      </c>
      <c r="E208" s="331">
        <v>13</v>
      </c>
    </row>
    <row r="209" s="262" customFormat="1" ht="14" customHeight="1" spans="1:5">
      <c r="A209" s="329" t="s">
        <v>390</v>
      </c>
      <c r="B209" s="274" t="s">
        <v>213</v>
      </c>
      <c r="C209" s="330" t="s">
        <v>214</v>
      </c>
      <c r="D209" s="332" t="s">
        <v>413</v>
      </c>
      <c r="E209" s="331">
        <v>15</v>
      </c>
    </row>
    <row r="210" s="262" customFormat="1" ht="14" customHeight="1" spans="1:5">
      <c r="A210" s="329" t="s">
        <v>390</v>
      </c>
      <c r="B210" s="274" t="s">
        <v>213</v>
      </c>
      <c r="C210" s="330">
        <v>50</v>
      </c>
      <c r="D210" s="332" t="s">
        <v>414</v>
      </c>
      <c r="E210" s="331">
        <v>34</v>
      </c>
    </row>
    <row r="211" s="262" customFormat="1" ht="14" customHeight="1" spans="1:5">
      <c r="A211" s="329" t="s">
        <v>390</v>
      </c>
      <c r="B211" s="274" t="s">
        <v>213</v>
      </c>
      <c r="C211" s="330">
        <v>99</v>
      </c>
      <c r="D211" s="332" t="s">
        <v>415</v>
      </c>
      <c r="E211" s="331">
        <v>29</v>
      </c>
    </row>
    <row r="212" s="262" customFormat="1" ht="14" customHeight="1" spans="1:5">
      <c r="A212" s="329" t="s">
        <v>390</v>
      </c>
      <c r="B212" s="439" t="s">
        <v>193</v>
      </c>
      <c r="C212" s="330">
        <v>99</v>
      </c>
      <c r="D212" s="332" t="s">
        <v>416</v>
      </c>
      <c r="E212" s="331">
        <v>122</v>
      </c>
    </row>
    <row r="213" s="262" customFormat="1" ht="14" customHeight="1" spans="1:5">
      <c r="A213" s="329" t="s">
        <v>390</v>
      </c>
      <c r="B213" s="439" t="s">
        <v>214</v>
      </c>
      <c r="C213" s="439" t="s">
        <v>189</v>
      </c>
      <c r="D213" s="332" t="s">
        <v>417</v>
      </c>
      <c r="E213" s="331">
        <v>10</v>
      </c>
    </row>
    <row r="214" s="262" customFormat="1" ht="14" customHeight="1" spans="1:5">
      <c r="A214" s="329" t="s">
        <v>390</v>
      </c>
      <c r="B214" s="439" t="s">
        <v>214</v>
      </c>
      <c r="C214" s="330" t="s">
        <v>199</v>
      </c>
      <c r="D214" s="332" t="s">
        <v>418</v>
      </c>
      <c r="E214" s="331">
        <v>645</v>
      </c>
    </row>
    <row r="215" s="262" customFormat="1" ht="14" customHeight="1" spans="1:5">
      <c r="A215" s="329" t="s">
        <v>390</v>
      </c>
      <c r="B215" s="439" t="s">
        <v>195</v>
      </c>
      <c r="C215" s="439" t="s">
        <v>271</v>
      </c>
      <c r="D215" s="332" t="s">
        <v>419</v>
      </c>
      <c r="E215" s="331">
        <v>10</v>
      </c>
    </row>
    <row r="216" s="262" customFormat="1" ht="14" customHeight="1" spans="1:5">
      <c r="A216" s="329" t="s">
        <v>390</v>
      </c>
      <c r="B216" s="330">
        <v>99</v>
      </c>
      <c r="C216" s="330">
        <v>99</v>
      </c>
      <c r="D216" s="332" t="s">
        <v>420</v>
      </c>
      <c r="E216" s="331">
        <v>20</v>
      </c>
    </row>
    <row r="217" s="262" customFormat="1" ht="14" customHeight="1" spans="1:5">
      <c r="A217" s="329" t="s">
        <v>421</v>
      </c>
      <c r="B217" s="274"/>
      <c r="C217" s="330"/>
      <c r="D217" s="274" t="s">
        <v>422</v>
      </c>
      <c r="E217" s="331">
        <v>110</v>
      </c>
    </row>
    <row r="218" s="262" customFormat="1" ht="14" customHeight="1" spans="1:5">
      <c r="A218" s="329" t="s">
        <v>423</v>
      </c>
      <c r="B218" s="274" t="s">
        <v>188</v>
      </c>
      <c r="C218" s="439" t="s">
        <v>191</v>
      </c>
      <c r="D218" s="332" t="s">
        <v>424</v>
      </c>
      <c r="E218" s="331">
        <v>2</v>
      </c>
    </row>
    <row r="219" s="262" customFormat="1" ht="14" customHeight="1" spans="1:5">
      <c r="A219" s="329" t="s">
        <v>423</v>
      </c>
      <c r="B219" s="274" t="s">
        <v>188</v>
      </c>
      <c r="C219" s="330" t="s">
        <v>193</v>
      </c>
      <c r="D219" s="274" t="s">
        <v>425</v>
      </c>
      <c r="E219" s="331">
        <v>108</v>
      </c>
    </row>
    <row r="220" s="262" customFormat="1" ht="14" customHeight="1" spans="1:5">
      <c r="A220" s="329" t="s">
        <v>426</v>
      </c>
      <c r="B220" s="274"/>
      <c r="C220" s="330"/>
      <c r="D220" s="274" t="s">
        <v>427</v>
      </c>
      <c r="E220" s="331">
        <v>1489</v>
      </c>
    </row>
    <row r="221" s="262" customFormat="1" ht="14" customHeight="1" spans="1:5">
      <c r="A221" s="329" t="s">
        <v>428</v>
      </c>
      <c r="B221" s="330" t="s">
        <v>199</v>
      </c>
      <c r="C221" s="330" t="s">
        <v>189</v>
      </c>
      <c r="D221" s="332" t="s">
        <v>190</v>
      </c>
      <c r="E221" s="331">
        <v>45</v>
      </c>
    </row>
    <row r="222" s="262" customFormat="1" ht="14" customHeight="1" spans="1:5">
      <c r="A222" s="329" t="s">
        <v>428</v>
      </c>
      <c r="B222" s="330" t="s">
        <v>199</v>
      </c>
      <c r="C222" s="330">
        <v>10</v>
      </c>
      <c r="D222" s="332" t="s">
        <v>429</v>
      </c>
      <c r="E222" s="331">
        <v>355</v>
      </c>
    </row>
    <row r="223" s="262" customFormat="1" ht="14" customHeight="1" spans="1:5">
      <c r="A223" s="329" t="s">
        <v>428</v>
      </c>
      <c r="B223" s="439" t="s">
        <v>199</v>
      </c>
      <c r="C223" s="330">
        <v>99</v>
      </c>
      <c r="D223" s="332" t="s">
        <v>430</v>
      </c>
      <c r="E223" s="331">
        <v>1079</v>
      </c>
    </row>
    <row r="224" s="262" customFormat="1" ht="14" customHeight="1" spans="1:5">
      <c r="A224" s="329" t="s">
        <v>428</v>
      </c>
      <c r="B224" s="274" t="s">
        <v>224</v>
      </c>
      <c r="C224" s="330" t="s">
        <v>189</v>
      </c>
      <c r="D224" s="274" t="s">
        <v>190</v>
      </c>
      <c r="E224" s="331">
        <v>0</v>
      </c>
    </row>
    <row r="225" s="262" customFormat="1" ht="14" customHeight="1" spans="1:5">
      <c r="A225" s="329" t="s">
        <v>428</v>
      </c>
      <c r="B225" s="274" t="s">
        <v>224</v>
      </c>
      <c r="C225" s="439" t="s">
        <v>199</v>
      </c>
      <c r="D225" s="274" t="s">
        <v>431</v>
      </c>
      <c r="E225" s="331">
        <v>10</v>
      </c>
    </row>
    <row r="226" s="262" customFormat="1" ht="14" customHeight="1" spans="1:5">
      <c r="A226" s="329" t="s">
        <v>428</v>
      </c>
      <c r="B226" s="274" t="s">
        <v>224</v>
      </c>
      <c r="C226" s="330" t="s">
        <v>201</v>
      </c>
      <c r="D226" s="274" t="s">
        <v>432</v>
      </c>
      <c r="E226" s="331">
        <v>0</v>
      </c>
    </row>
    <row r="227" s="262" customFormat="1" ht="14" customHeight="1" spans="1:5">
      <c r="A227" s="329" t="s">
        <v>428</v>
      </c>
      <c r="B227" s="274" t="s">
        <v>299</v>
      </c>
      <c r="C227" s="330" t="s">
        <v>201</v>
      </c>
      <c r="D227" s="274" t="s">
        <v>433</v>
      </c>
      <c r="E227" s="331">
        <v>0</v>
      </c>
    </row>
    <row r="228" s="262" customFormat="1" ht="14" customHeight="1" spans="1:5">
      <c r="A228" s="329" t="s">
        <v>434</v>
      </c>
      <c r="B228" s="274"/>
      <c r="C228" s="330"/>
      <c r="D228" s="274" t="s">
        <v>435</v>
      </c>
      <c r="E228" s="331">
        <v>233</v>
      </c>
    </row>
    <row r="229" s="262" customFormat="1" ht="14" customHeight="1" spans="1:5">
      <c r="A229" s="329" t="s">
        <v>436</v>
      </c>
      <c r="B229" s="274" t="s">
        <v>197</v>
      </c>
      <c r="C229" s="330" t="s">
        <v>189</v>
      </c>
      <c r="D229" s="274" t="s">
        <v>190</v>
      </c>
      <c r="E229" s="331">
        <v>25</v>
      </c>
    </row>
    <row r="230" s="262" customFormat="1" ht="14" customHeight="1" spans="1:5">
      <c r="A230" s="329" t="s">
        <v>436</v>
      </c>
      <c r="B230" s="274" t="s">
        <v>197</v>
      </c>
      <c r="C230" s="330">
        <v>99</v>
      </c>
      <c r="D230" s="332" t="s">
        <v>437</v>
      </c>
      <c r="E230" s="331">
        <v>208</v>
      </c>
    </row>
    <row r="231" s="262" customFormat="1" ht="14" customHeight="1" spans="1:5">
      <c r="A231" s="329" t="s">
        <v>438</v>
      </c>
      <c r="B231" s="274"/>
      <c r="C231" s="330"/>
      <c r="D231" s="332" t="s">
        <v>439</v>
      </c>
      <c r="E231" s="331">
        <v>70</v>
      </c>
    </row>
    <row r="232" s="262" customFormat="1" ht="14" customHeight="1" spans="1:5">
      <c r="A232" s="333" t="s">
        <v>438</v>
      </c>
      <c r="B232" s="330">
        <v>99</v>
      </c>
      <c r="C232" s="439" t="s">
        <v>189</v>
      </c>
      <c r="D232" s="332" t="s">
        <v>440</v>
      </c>
      <c r="E232" s="331">
        <v>70</v>
      </c>
    </row>
    <row r="233" s="262" customFormat="1" ht="14" customHeight="1" spans="1:5">
      <c r="A233" s="329" t="s">
        <v>441</v>
      </c>
      <c r="B233" s="274"/>
      <c r="C233" s="330"/>
      <c r="D233" s="274" t="s">
        <v>442</v>
      </c>
      <c r="E233" s="331">
        <v>540</v>
      </c>
    </row>
    <row r="234" s="262" customFormat="1" ht="14" customHeight="1" spans="1:5">
      <c r="A234" s="329" t="s">
        <v>443</v>
      </c>
      <c r="B234" s="274" t="s">
        <v>188</v>
      </c>
      <c r="C234" s="330" t="s">
        <v>189</v>
      </c>
      <c r="D234" s="274" t="s">
        <v>190</v>
      </c>
      <c r="E234" s="331">
        <v>210</v>
      </c>
    </row>
    <row r="235" s="262" customFormat="1" ht="14" customHeight="1" spans="1:5">
      <c r="A235" s="329" t="s">
        <v>443</v>
      </c>
      <c r="B235" s="274" t="s">
        <v>188</v>
      </c>
      <c r="C235" s="330" t="s">
        <v>199</v>
      </c>
      <c r="D235" s="274" t="s">
        <v>444</v>
      </c>
      <c r="E235" s="331">
        <v>66</v>
      </c>
    </row>
    <row r="236" s="262" customFormat="1" ht="14" customHeight="1" spans="1:5">
      <c r="A236" s="329" t="s">
        <v>443</v>
      </c>
      <c r="B236" s="274" t="s">
        <v>188</v>
      </c>
      <c r="C236" s="330">
        <v>13</v>
      </c>
      <c r="D236" s="332" t="s">
        <v>445</v>
      </c>
      <c r="E236" s="331">
        <v>50</v>
      </c>
    </row>
    <row r="237" s="262" customFormat="1" ht="14" customHeight="1" spans="1:5">
      <c r="A237" s="329" t="s">
        <v>443</v>
      </c>
      <c r="B237" s="274" t="s">
        <v>188</v>
      </c>
      <c r="C237" s="330">
        <v>99</v>
      </c>
      <c r="D237" s="332" t="s">
        <v>446</v>
      </c>
      <c r="E237" s="331">
        <v>209</v>
      </c>
    </row>
    <row r="238" s="262" customFormat="1" ht="14" customHeight="1" spans="1:5">
      <c r="A238" s="329" t="s">
        <v>443</v>
      </c>
      <c r="B238" s="274" t="s">
        <v>213</v>
      </c>
      <c r="C238" s="330" t="s">
        <v>293</v>
      </c>
      <c r="D238" s="274" t="s">
        <v>447</v>
      </c>
      <c r="E238" s="331">
        <v>5</v>
      </c>
    </row>
    <row r="239" s="262" customFormat="1" ht="14" customHeight="1" spans="1:5">
      <c r="A239" s="329" t="s">
        <v>443</v>
      </c>
      <c r="B239" s="333" t="s">
        <v>201</v>
      </c>
      <c r="C239" s="333" t="s">
        <v>189</v>
      </c>
      <c r="D239" s="274" t="s">
        <v>448</v>
      </c>
      <c r="E239" s="331">
        <v>0</v>
      </c>
    </row>
    <row r="240" s="262" customFormat="1" ht="14" customHeight="1" spans="1:5">
      <c r="A240" s="329" t="s">
        <v>449</v>
      </c>
      <c r="B240" s="274"/>
      <c r="C240" s="330"/>
      <c r="D240" s="274" t="s">
        <v>450</v>
      </c>
      <c r="E240" s="331">
        <v>4134</v>
      </c>
    </row>
    <row r="241" s="262" customFormat="1" ht="14" customHeight="1" spans="1:5">
      <c r="A241" s="329" t="s">
        <v>451</v>
      </c>
      <c r="B241" s="274" t="s">
        <v>188</v>
      </c>
      <c r="C241" s="439" t="s">
        <v>271</v>
      </c>
      <c r="D241" s="332" t="s">
        <v>452</v>
      </c>
      <c r="E241" s="331">
        <v>2901</v>
      </c>
    </row>
    <row r="242" s="262" customFormat="1" ht="14" customHeight="1" spans="1:5">
      <c r="A242" s="329" t="s">
        <v>451</v>
      </c>
      <c r="B242" s="274" t="s">
        <v>197</v>
      </c>
      <c r="C242" s="330" t="s">
        <v>189</v>
      </c>
      <c r="D242" s="274" t="s">
        <v>453</v>
      </c>
      <c r="E242" s="331">
        <v>1153</v>
      </c>
    </row>
    <row r="243" s="262" customFormat="1" ht="14" customHeight="1" spans="1:5">
      <c r="A243" s="329" t="s">
        <v>451</v>
      </c>
      <c r="B243" s="274" t="s">
        <v>203</v>
      </c>
      <c r="C243" s="330">
        <v>99</v>
      </c>
      <c r="D243" s="332" t="s">
        <v>454</v>
      </c>
      <c r="E243" s="331">
        <v>80</v>
      </c>
    </row>
    <row r="244" s="262" customFormat="1" ht="14" customHeight="1" spans="1:5">
      <c r="A244" s="329" t="s">
        <v>455</v>
      </c>
      <c r="B244" s="274"/>
      <c r="C244" s="330"/>
      <c r="D244" s="274" t="s">
        <v>456</v>
      </c>
      <c r="E244" s="331">
        <v>0</v>
      </c>
    </row>
    <row r="245" s="262" customFormat="1" ht="14" customHeight="1" spans="1:5">
      <c r="A245" s="329" t="s">
        <v>457</v>
      </c>
      <c r="B245" s="274" t="s">
        <v>188</v>
      </c>
      <c r="C245" s="330" t="s">
        <v>189</v>
      </c>
      <c r="D245" s="274" t="s">
        <v>190</v>
      </c>
      <c r="E245" s="331">
        <v>0</v>
      </c>
    </row>
    <row r="246" s="262" customFormat="1" ht="14" customHeight="1" spans="1:5">
      <c r="A246" s="329" t="s">
        <v>457</v>
      </c>
      <c r="B246" s="274" t="s">
        <v>188</v>
      </c>
      <c r="C246" s="330" t="s">
        <v>201</v>
      </c>
      <c r="D246" s="274" t="s">
        <v>458</v>
      </c>
      <c r="E246" s="331">
        <v>0</v>
      </c>
    </row>
    <row r="247" s="262" customFormat="1" ht="14" customHeight="1" spans="1:5">
      <c r="A247" s="329" t="s">
        <v>457</v>
      </c>
      <c r="B247" s="274" t="s">
        <v>197</v>
      </c>
      <c r="C247" s="330" t="s">
        <v>189</v>
      </c>
      <c r="D247" s="274" t="s">
        <v>190</v>
      </c>
      <c r="E247" s="331">
        <v>0</v>
      </c>
    </row>
    <row r="248" s="262" customFormat="1" ht="14" customHeight="1" spans="1:5">
      <c r="A248" s="329" t="s">
        <v>457</v>
      </c>
      <c r="B248" s="274" t="s">
        <v>211</v>
      </c>
      <c r="C248" s="330" t="s">
        <v>189</v>
      </c>
      <c r="D248" s="274" t="s">
        <v>459</v>
      </c>
      <c r="E248" s="331">
        <v>0</v>
      </c>
    </row>
    <row r="249" s="262" customFormat="1" ht="14" customHeight="1" spans="1:5">
      <c r="A249" s="329" t="s">
        <v>460</v>
      </c>
      <c r="B249" s="274"/>
      <c r="C249" s="330"/>
      <c r="D249" s="274" t="s">
        <v>461</v>
      </c>
      <c r="E249" s="331">
        <v>472</v>
      </c>
    </row>
    <row r="250" s="262" customFormat="1" ht="14" customHeight="1" spans="1:5">
      <c r="A250" s="329" t="s">
        <v>462</v>
      </c>
      <c r="B250" s="274" t="s">
        <v>188</v>
      </c>
      <c r="C250" s="330" t="s">
        <v>189</v>
      </c>
      <c r="D250" s="274" t="s">
        <v>190</v>
      </c>
      <c r="E250" s="331">
        <v>26</v>
      </c>
    </row>
    <row r="251" s="262" customFormat="1" ht="14" customHeight="1" spans="1:5">
      <c r="A251" s="329" t="s">
        <v>462</v>
      </c>
      <c r="B251" s="274" t="s">
        <v>188</v>
      </c>
      <c r="C251" s="439" t="s">
        <v>193</v>
      </c>
      <c r="D251" s="332" t="s">
        <v>463</v>
      </c>
      <c r="E251" s="331">
        <v>10</v>
      </c>
    </row>
    <row r="252" s="262" customFormat="1" ht="14" customHeight="1" spans="1:5">
      <c r="A252" s="329" t="s">
        <v>462</v>
      </c>
      <c r="B252" s="274" t="s">
        <v>188</v>
      </c>
      <c r="C252" s="330" t="s">
        <v>201</v>
      </c>
      <c r="D252" s="274" t="s">
        <v>464</v>
      </c>
      <c r="E252" s="331">
        <v>50</v>
      </c>
    </row>
    <row r="253" s="262" customFormat="1" ht="14" customHeight="1" spans="1:5">
      <c r="A253" s="329" t="s">
        <v>462</v>
      </c>
      <c r="B253" s="274" t="s">
        <v>197</v>
      </c>
      <c r="C253" s="439" t="s">
        <v>191</v>
      </c>
      <c r="D253" s="332" t="s">
        <v>465</v>
      </c>
      <c r="E253" s="331">
        <v>368</v>
      </c>
    </row>
    <row r="254" s="262" customFormat="1" ht="14" customHeight="1" spans="1:5">
      <c r="A254" s="329" t="s">
        <v>462</v>
      </c>
      <c r="B254" s="439" t="s">
        <v>214</v>
      </c>
      <c r="C254" s="439" t="s">
        <v>271</v>
      </c>
      <c r="D254" s="332" t="s">
        <v>466</v>
      </c>
      <c r="E254" s="331">
        <v>18</v>
      </c>
    </row>
    <row r="255" s="262" customFormat="1" ht="14" customHeight="1" spans="1:5">
      <c r="A255" s="329" t="s">
        <v>467</v>
      </c>
      <c r="B255" s="274"/>
      <c r="C255" s="330"/>
      <c r="D255" s="274" t="s">
        <v>468</v>
      </c>
      <c r="E255" s="331">
        <v>1000</v>
      </c>
    </row>
    <row r="256" s="262" customFormat="1" ht="14" customHeight="1" spans="1:5">
      <c r="A256" s="329" t="s">
        <v>469</v>
      </c>
      <c r="B256" s="274" t="s">
        <v>470</v>
      </c>
      <c r="C256" s="330"/>
      <c r="D256" s="274" t="s">
        <v>471</v>
      </c>
      <c r="E256" s="331">
        <v>1000</v>
      </c>
    </row>
    <row r="257" s="262" customFormat="1" ht="14" customHeight="1" spans="1:5">
      <c r="A257" s="329" t="s">
        <v>472</v>
      </c>
      <c r="B257" s="274"/>
      <c r="C257" s="330"/>
      <c r="D257" s="332" t="s">
        <v>473</v>
      </c>
      <c r="E257" s="331">
        <v>4956</v>
      </c>
    </row>
    <row r="258" s="262" customFormat="1" ht="14" customHeight="1" spans="1:5">
      <c r="A258" s="333" t="s">
        <v>472</v>
      </c>
      <c r="B258" s="439" t="s">
        <v>271</v>
      </c>
      <c r="C258" s="439" t="s">
        <v>191</v>
      </c>
      <c r="D258" s="332" t="s">
        <v>474</v>
      </c>
      <c r="E258" s="331">
        <v>4956</v>
      </c>
    </row>
    <row r="259" ht="13.5" spans="4:4">
      <c r="D259" s="260"/>
    </row>
    <row r="260" ht="13.5" spans="4:4">
      <c r="D260" s="260"/>
    </row>
    <row r="261" ht="13.5" spans="4:4">
      <c r="D261" s="260"/>
    </row>
    <row r="262" ht="13.5" spans="4:4">
      <c r="D262" s="260"/>
    </row>
    <row r="263" ht="13.5" spans="4:4">
      <c r="D263" s="260"/>
    </row>
    <row r="264" ht="13.5" spans="4:4">
      <c r="D264" s="260"/>
    </row>
    <row r="265" ht="13.5" spans="4:4">
      <c r="D265" s="260"/>
    </row>
    <row r="266" ht="13.5" spans="4:4">
      <c r="D266" s="260"/>
    </row>
    <row r="267" ht="13.5" spans="4:4">
      <c r="D267" s="260"/>
    </row>
  </sheetData>
  <mergeCells count="4">
    <mergeCell ref="A1:E1"/>
    <mergeCell ref="A3:C3"/>
    <mergeCell ref="D3:D4"/>
    <mergeCell ref="E3:E4"/>
  </mergeCells>
  <dataValidations count="1">
    <dataValidation type="custom" allowBlank="1" showErrorMessage="1" errorTitle="拒绝重复输入" error="当前输入的内容，与本区域的其他单元格内容重复。" sqref="A2 B2:D2 E2" errorStyle="warning">
      <formula1>COUNTIF($A$1:$E$2,A2)&lt;2</formula1>
    </dataValidation>
  </dataValidations>
  <printOptions horizontalCentered="1"/>
  <pageMargins left="0.984027777777778" right="0.984027777777778" top="0.984027777777778" bottom="1.0625" header="0.511805555555556" footer="0.313888888888889"/>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AY25"/>
  <sheetViews>
    <sheetView showZeros="0" zoomScale="145" zoomScaleNormal="145" workbookViewId="0">
      <selection activeCell="D6" sqref="D6"/>
    </sheetView>
  </sheetViews>
  <sheetFormatPr defaultColWidth="9" defaultRowHeight="14.25"/>
  <cols>
    <col min="1" max="1" width="11.75" style="106" customWidth="1"/>
    <col min="2" max="2" width="5.5" style="106" customWidth="1"/>
    <col min="3" max="20" width="4.08333333333333" style="106" customWidth="1"/>
    <col min="21" max="21" width="3.58333333333333" style="106" customWidth="1"/>
    <col min="22" max="22" width="3.25" style="106" customWidth="1"/>
    <col min="23" max="23" width="4.66666666666667" style="106" customWidth="1"/>
    <col min="24" max="24" width="3.66666666666667" style="106" customWidth="1"/>
    <col min="25" max="25" width="3.5" style="106" customWidth="1"/>
    <col min="26" max="26" width="4.33333333333333" style="106" customWidth="1"/>
    <col min="27" max="27" width="4.41666666666667" customWidth="1"/>
    <col min="28" max="28" width="4.08333333333333" customWidth="1"/>
    <col min="29" max="29" width="4.91666666666667" customWidth="1"/>
    <col min="30" max="30" width="4.41666666666667" customWidth="1"/>
    <col min="31" max="31" width="4.33333333333333" customWidth="1"/>
    <col min="32" max="32" width="4.83333333333333" customWidth="1"/>
    <col min="33" max="33" width="4.16666666666667" customWidth="1"/>
    <col min="34" max="34" width="3.75" customWidth="1"/>
    <col min="35" max="35" width="3.58333333333333" customWidth="1"/>
    <col min="36" max="36" width="5.16666666666667" customWidth="1"/>
    <col min="37" max="37" width="4.16666666666667" customWidth="1"/>
    <col min="38" max="38" width="3.83333333333333" customWidth="1"/>
    <col min="39" max="39" width="4.41666666666667" customWidth="1"/>
    <col min="40" max="40" width="3.75" customWidth="1"/>
    <col min="41" max="41" width="3.66666666666667" customWidth="1"/>
    <col min="42" max="42" width="4.75" style="106" customWidth="1"/>
    <col min="43" max="43" width="5.16666666666667" style="106" customWidth="1"/>
    <col min="44" max="44" width="7.33333333333333" style="106" customWidth="1"/>
    <col min="45" max="45" width="4.16666666666667" style="106" customWidth="1"/>
    <col min="46" max="46" width="5.08333333333333" style="106" customWidth="1"/>
    <col min="47" max="47" width="4.66666666666667" style="106" customWidth="1"/>
    <col min="48" max="48" width="5.08333333333333" style="106" customWidth="1"/>
    <col min="49" max="49" width="3.41666666666667" style="106" customWidth="1"/>
    <col min="50" max="50" width="5.75" style="106" customWidth="1"/>
    <col min="51" max="51" width="5.66666666666667" style="106" customWidth="1"/>
    <col min="52" max="16384" width="9" style="106"/>
  </cols>
  <sheetData>
    <row r="1" ht="24" customHeight="1" spans="1:51">
      <c r="A1" s="288" t="s">
        <v>475</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row>
    <row r="2" ht="11" customHeight="1" spans="1:26">
      <c r="A2" s="334" t="s">
        <v>476</v>
      </c>
      <c r="B2" s="335"/>
      <c r="C2" s="336"/>
      <c r="D2" s="336"/>
      <c r="E2" s="336"/>
      <c r="F2" s="336"/>
      <c r="G2" s="336"/>
      <c r="H2" s="336"/>
      <c r="I2" s="336"/>
      <c r="J2" s="337"/>
      <c r="K2" s="337"/>
      <c r="L2" s="337"/>
      <c r="M2" s="337"/>
      <c r="N2" s="315"/>
      <c r="O2" s="315"/>
      <c r="P2" s="338"/>
      <c r="Q2" s="338"/>
      <c r="R2" s="338"/>
      <c r="S2" s="338"/>
      <c r="T2" s="338"/>
      <c r="U2" s="338"/>
      <c r="V2" s="339" t="s">
        <v>477</v>
      </c>
      <c r="W2" s="339"/>
      <c r="X2" s="339"/>
      <c r="Y2" s="337"/>
      <c r="Z2" s="337"/>
    </row>
    <row r="3" ht="21" customHeight="1" spans="1:51">
      <c r="A3" s="292" t="s">
        <v>179</v>
      </c>
      <c r="B3" s="293" t="s">
        <v>478</v>
      </c>
      <c r="C3" s="294" t="s">
        <v>479</v>
      </c>
      <c r="D3" s="292"/>
      <c r="E3" s="292"/>
      <c r="F3" s="292"/>
      <c r="G3" s="292"/>
      <c r="H3" s="294" t="s">
        <v>480</v>
      </c>
      <c r="I3" s="292"/>
      <c r="J3" s="303"/>
      <c r="K3" s="303"/>
      <c r="L3" s="303"/>
      <c r="M3" s="303"/>
      <c r="N3" s="303"/>
      <c r="O3" s="303"/>
      <c r="P3" s="303"/>
      <c r="Q3" s="303"/>
      <c r="R3" s="303"/>
      <c r="S3" s="303" t="s">
        <v>481</v>
      </c>
      <c r="T3" s="303"/>
      <c r="U3" s="303"/>
      <c r="V3" s="303"/>
      <c r="W3" s="303"/>
      <c r="X3" s="303"/>
      <c r="Y3" s="303"/>
      <c r="Z3" s="303"/>
      <c r="AA3" s="303" t="s">
        <v>482</v>
      </c>
      <c r="AB3" s="303"/>
      <c r="AC3" s="303"/>
      <c r="AD3" s="303"/>
      <c r="AE3" s="303" t="s">
        <v>483</v>
      </c>
      <c r="AF3" s="303"/>
      <c r="AG3" s="303" t="s">
        <v>484</v>
      </c>
      <c r="AH3" s="303"/>
      <c r="AI3" s="303"/>
      <c r="AJ3" s="303"/>
      <c r="AK3" s="303" t="s">
        <v>485</v>
      </c>
      <c r="AL3" s="303"/>
      <c r="AM3" s="303"/>
      <c r="AN3" s="303"/>
      <c r="AO3" s="303"/>
      <c r="AP3" s="303"/>
      <c r="AQ3" s="340" t="s">
        <v>486</v>
      </c>
      <c r="AR3" s="341"/>
      <c r="AS3" s="340" t="s">
        <v>487</v>
      </c>
      <c r="AT3" s="341"/>
      <c r="AU3" s="342" t="s">
        <v>488</v>
      </c>
      <c r="AV3" s="342"/>
      <c r="AW3" s="340" t="s">
        <v>489</v>
      </c>
      <c r="AX3" s="341"/>
      <c r="AY3" s="341"/>
    </row>
    <row r="4" ht="43" customHeight="1" spans="1:51">
      <c r="A4" s="292"/>
      <c r="B4" s="293"/>
      <c r="C4" s="295" t="s">
        <v>148</v>
      </c>
      <c r="D4" s="296" t="s">
        <v>490</v>
      </c>
      <c r="E4" s="296" t="s">
        <v>491</v>
      </c>
      <c r="F4" s="296" t="s">
        <v>492</v>
      </c>
      <c r="G4" s="296" t="s">
        <v>493</v>
      </c>
      <c r="H4" s="296" t="s">
        <v>148</v>
      </c>
      <c r="I4" s="296" t="s">
        <v>494</v>
      </c>
      <c r="J4" s="304" t="s">
        <v>495</v>
      </c>
      <c r="K4" s="304" t="s">
        <v>496</v>
      </c>
      <c r="L4" s="304" t="s">
        <v>497</v>
      </c>
      <c r="M4" s="304" t="s">
        <v>498</v>
      </c>
      <c r="N4" s="304" t="s">
        <v>499</v>
      </c>
      <c r="O4" s="304" t="s">
        <v>500</v>
      </c>
      <c r="P4" s="304" t="s">
        <v>501</v>
      </c>
      <c r="Q4" s="304" t="s">
        <v>502</v>
      </c>
      <c r="R4" s="304" t="s">
        <v>503</v>
      </c>
      <c r="S4" s="308" t="s">
        <v>148</v>
      </c>
      <c r="T4" s="308" t="s">
        <v>504</v>
      </c>
      <c r="U4" s="308" t="s">
        <v>505</v>
      </c>
      <c r="V4" s="308" t="s">
        <v>506</v>
      </c>
      <c r="W4" s="308" t="s">
        <v>507</v>
      </c>
      <c r="X4" s="308" t="s">
        <v>508</v>
      </c>
      <c r="Y4" s="308" t="s">
        <v>509</v>
      </c>
      <c r="Z4" s="308" t="s">
        <v>510</v>
      </c>
      <c r="AA4" s="308" t="s">
        <v>148</v>
      </c>
      <c r="AB4" s="308" t="s">
        <v>511</v>
      </c>
      <c r="AC4" s="308" t="s">
        <v>512</v>
      </c>
      <c r="AD4" s="308" t="s">
        <v>513</v>
      </c>
      <c r="AE4" s="308" t="s">
        <v>148</v>
      </c>
      <c r="AF4" s="308" t="s">
        <v>514</v>
      </c>
      <c r="AG4" s="308" t="s">
        <v>148</v>
      </c>
      <c r="AH4" s="308" t="s">
        <v>515</v>
      </c>
      <c r="AI4" s="308" t="s">
        <v>516</v>
      </c>
      <c r="AJ4" s="308" t="s">
        <v>517</v>
      </c>
      <c r="AK4" s="308" t="s">
        <v>148</v>
      </c>
      <c r="AL4" s="308" t="s">
        <v>518</v>
      </c>
      <c r="AM4" s="308" t="s">
        <v>519</v>
      </c>
      <c r="AN4" s="308" t="s">
        <v>520</v>
      </c>
      <c r="AO4" s="308" t="s">
        <v>521</v>
      </c>
      <c r="AP4" s="308" t="s">
        <v>522</v>
      </c>
      <c r="AQ4" s="343" t="s">
        <v>148</v>
      </c>
      <c r="AR4" s="343" t="s">
        <v>523</v>
      </c>
      <c r="AS4" s="343" t="s">
        <v>148</v>
      </c>
      <c r="AT4" s="343" t="s">
        <v>524</v>
      </c>
      <c r="AU4" s="344" t="s">
        <v>148</v>
      </c>
      <c r="AV4" s="344" t="s">
        <v>468</v>
      </c>
      <c r="AW4" s="346" t="s">
        <v>148</v>
      </c>
      <c r="AX4" s="346" t="s">
        <v>525</v>
      </c>
      <c r="AY4" s="346" t="s">
        <v>489</v>
      </c>
    </row>
    <row r="5" ht="15" customHeight="1" spans="1:51">
      <c r="A5" s="297" t="s">
        <v>184</v>
      </c>
      <c r="B5" s="298">
        <f t="shared" ref="B5:Z5" si="0">SUM(B6:B25)</f>
        <v>80244</v>
      </c>
      <c r="C5" s="298">
        <f t="shared" si="0"/>
        <v>7715</v>
      </c>
      <c r="D5" s="298">
        <f t="shared" si="0"/>
        <v>3401</v>
      </c>
      <c r="E5" s="298">
        <f t="shared" si="0"/>
        <v>1426</v>
      </c>
      <c r="F5" s="298">
        <f t="shared" si="0"/>
        <v>315</v>
      </c>
      <c r="G5" s="298">
        <f t="shared" si="0"/>
        <v>2573</v>
      </c>
      <c r="H5" s="298">
        <f t="shared" si="0"/>
        <v>7191</v>
      </c>
      <c r="I5" s="298">
        <f t="shared" si="0"/>
        <v>1899</v>
      </c>
      <c r="J5" s="305">
        <f t="shared" si="0"/>
        <v>7</v>
      </c>
      <c r="K5" s="305">
        <f t="shared" si="0"/>
        <v>14</v>
      </c>
      <c r="L5" s="305">
        <f t="shared" si="0"/>
        <v>9</v>
      </c>
      <c r="M5" s="305">
        <f t="shared" si="0"/>
        <v>1216</v>
      </c>
      <c r="N5" s="305">
        <f t="shared" si="0"/>
        <v>19</v>
      </c>
      <c r="O5" s="305">
        <f t="shared" si="0"/>
        <v>2</v>
      </c>
      <c r="P5" s="305">
        <f t="shared" si="0"/>
        <v>85</v>
      </c>
      <c r="Q5" s="305">
        <f t="shared" si="0"/>
        <v>54</v>
      </c>
      <c r="R5" s="305">
        <f t="shared" si="0"/>
        <v>3886</v>
      </c>
      <c r="S5" s="305">
        <f t="shared" si="0"/>
        <v>18811</v>
      </c>
      <c r="T5" s="305">
        <f t="shared" si="0"/>
        <v>0</v>
      </c>
      <c r="U5" s="305">
        <f t="shared" si="0"/>
        <v>7232</v>
      </c>
      <c r="V5" s="305">
        <f t="shared" si="0"/>
        <v>0</v>
      </c>
      <c r="W5" s="305">
        <f t="shared" si="0"/>
        <v>68</v>
      </c>
      <c r="X5" s="305">
        <f t="shared" si="0"/>
        <v>249</v>
      </c>
      <c r="Y5" s="305">
        <f t="shared" si="0"/>
        <v>135</v>
      </c>
      <c r="Z5" s="305">
        <f t="shared" si="0"/>
        <v>11127</v>
      </c>
      <c r="AA5" s="305">
        <f t="shared" ref="AA5:AG5" si="1">SUM(AA6:AA25)</f>
        <v>21191</v>
      </c>
      <c r="AB5" s="305">
        <f t="shared" si="1"/>
        <v>11356</v>
      </c>
      <c r="AC5" s="305">
        <f t="shared" si="1"/>
        <v>9335</v>
      </c>
      <c r="AD5" s="305">
        <f t="shared" si="1"/>
        <v>500</v>
      </c>
      <c r="AE5" s="305">
        <f t="shared" si="1"/>
        <v>2822</v>
      </c>
      <c r="AF5" s="305">
        <f t="shared" si="1"/>
        <v>2822</v>
      </c>
      <c r="AG5" s="305">
        <f t="shared" si="1"/>
        <v>1930</v>
      </c>
      <c r="AH5" s="305"/>
      <c r="AI5" s="305">
        <f t="shared" ref="AI5:AP5" si="2">SUM(AI6:AI25)</f>
        <v>100</v>
      </c>
      <c r="AJ5" s="305">
        <f t="shared" si="2"/>
        <v>1830</v>
      </c>
      <c r="AK5" s="305">
        <f t="shared" si="2"/>
        <v>11142</v>
      </c>
      <c r="AL5" s="305">
        <f t="shared" si="2"/>
        <v>3424</v>
      </c>
      <c r="AM5" s="305">
        <f t="shared" si="2"/>
        <v>42</v>
      </c>
      <c r="AN5" s="305">
        <f t="shared" si="2"/>
        <v>25</v>
      </c>
      <c r="AO5" s="305">
        <f t="shared" si="2"/>
        <v>46</v>
      </c>
      <c r="AP5" s="305">
        <f t="shared" si="2"/>
        <v>7605</v>
      </c>
      <c r="AQ5" s="345">
        <v>498</v>
      </c>
      <c r="AR5" s="345">
        <v>498</v>
      </c>
      <c r="AS5" s="345">
        <v>7804</v>
      </c>
      <c r="AT5" s="345">
        <v>7804</v>
      </c>
      <c r="AU5" s="345">
        <v>1000</v>
      </c>
      <c r="AV5" s="345">
        <v>1000</v>
      </c>
      <c r="AW5" s="345">
        <v>140</v>
      </c>
      <c r="AX5" s="345">
        <v>140</v>
      </c>
      <c r="AY5" s="345"/>
    </row>
    <row r="6" ht="15" customHeight="1" spans="1:51">
      <c r="A6" s="297" t="s">
        <v>186</v>
      </c>
      <c r="B6" s="298">
        <f>SUM(C6,H6,S6,AA6,AE6,AK6,AQ6,AS6,AW6,AU6,AG6)</f>
        <v>8896</v>
      </c>
      <c r="C6" s="298">
        <f t="shared" ref="C6:C25" si="3">SUM(D6:G6)</f>
        <v>3466</v>
      </c>
      <c r="D6" s="298">
        <v>1772</v>
      </c>
      <c r="E6" s="298">
        <v>0</v>
      </c>
      <c r="F6" s="298">
        <v>0</v>
      </c>
      <c r="G6" s="298">
        <v>1694</v>
      </c>
      <c r="H6" s="298">
        <f t="shared" ref="H6:H25" si="4">SUM(I6:R6)</f>
        <v>2117</v>
      </c>
      <c r="I6" s="298">
        <v>1226</v>
      </c>
      <c r="J6" s="305">
        <v>6</v>
      </c>
      <c r="K6" s="305">
        <v>14</v>
      </c>
      <c r="L6" s="305">
        <v>0</v>
      </c>
      <c r="M6" s="305">
        <v>228</v>
      </c>
      <c r="N6" s="305">
        <v>17</v>
      </c>
      <c r="O6" s="305">
        <v>2</v>
      </c>
      <c r="P6" s="305">
        <v>32</v>
      </c>
      <c r="Q6" s="305">
        <v>43</v>
      </c>
      <c r="R6" s="305">
        <v>549</v>
      </c>
      <c r="S6" s="305">
        <f t="shared" ref="S6:S25" si="5">SUM(T6:Z6)</f>
        <v>164</v>
      </c>
      <c r="T6" s="305">
        <v>0</v>
      </c>
      <c r="U6" s="305">
        <v>0</v>
      </c>
      <c r="V6" s="305">
        <v>0</v>
      </c>
      <c r="W6" s="305">
        <v>0</v>
      </c>
      <c r="X6" s="305">
        <v>14</v>
      </c>
      <c r="Y6" s="305">
        <v>0</v>
      </c>
      <c r="Z6" s="305">
        <v>150</v>
      </c>
      <c r="AA6" s="305">
        <f t="shared" ref="AA6:AA16" si="6">SUM(AB6:AD6)</f>
        <v>1218</v>
      </c>
      <c r="AB6" s="305">
        <v>344</v>
      </c>
      <c r="AC6" s="305">
        <v>874</v>
      </c>
      <c r="AD6" s="305"/>
      <c r="AE6" s="305">
        <f>AF6</f>
        <v>190</v>
      </c>
      <c r="AF6" s="305">
        <v>190</v>
      </c>
      <c r="AG6" s="305">
        <f t="shared" ref="AG6:AG11" si="7">SUM(AH6:AJ6)</f>
        <v>1600</v>
      </c>
      <c r="AH6" s="305"/>
      <c r="AI6" s="305"/>
      <c r="AJ6" s="305">
        <v>1600</v>
      </c>
      <c r="AK6" s="305">
        <f t="shared" ref="AK6:AK16" si="8">SUM(AL6:AP6)</f>
        <v>141</v>
      </c>
      <c r="AL6" s="305">
        <v>19</v>
      </c>
      <c r="AM6" s="305"/>
      <c r="AN6" s="305"/>
      <c r="AO6" s="305"/>
      <c r="AP6" s="305">
        <v>122</v>
      </c>
      <c r="AQ6" s="345"/>
      <c r="AR6" s="345"/>
      <c r="AS6" s="345"/>
      <c r="AT6" s="345"/>
      <c r="AU6" s="345"/>
      <c r="AV6" s="345"/>
      <c r="AW6" s="345"/>
      <c r="AX6" s="345"/>
      <c r="AY6" s="345"/>
    </row>
    <row r="7" ht="15" customHeight="1" spans="1:51">
      <c r="A7" s="297" t="s">
        <v>249</v>
      </c>
      <c r="B7" s="298">
        <f t="shared" ref="B7:B25" si="9">SUM(C7,H7,S7,AA7,AE7,AK7,AQ7,AS7,AW7,AU7,AG7)</f>
        <v>36</v>
      </c>
      <c r="C7" s="298">
        <f t="shared" si="3"/>
        <v>0</v>
      </c>
      <c r="D7" s="298">
        <v>0</v>
      </c>
      <c r="E7" s="298">
        <v>0</v>
      </c>
      <c r="F7" s="298">
        <v>0</v>
      </c>
      <c r="G7" s="298">
        <v>0</v>
      </c>
      <c r="H7" s="298">
        <f t="shared" si="4"/>
        <v>36</v>
      </c>
      <c r="I7" s="298">
        <v>1</v>
      </c>
      <c r="J7" s="305">
        <v>0</v>
      </c>
      <c r="K7" s="305">
        <v>0</v>
      </c>
      <c r="L7" s="305">
        <v>0</v>
      </c>
      <c r="M7" s="305">
        <v>0</v>
      </c>
      <c r="N7" s="305">
        <v>0</v>
      </c>
      <c r="O7" s="305">
        <v>0</v>
      </c>
      <c r="P7" s="305">
        <v>0</v>
      </c>
      <c r="Q7" s="305">
        <v>0</v>
      </c>
      <c r="R7" s="305">
        <v>35</v>
      </c>
      <c r="S7" s="305">
        <f t="shared" si="5"/>
        <v>0</v>
      </c>
      <c r="T7" s="305">
        <v>0</v>
      </c>
      <c r="U7" s="305">
        <v>0</v>
      </c>
      <c r="V7" s="305">
        <v>0</v>
      </c>
      <c r="W7" s="305">
        <v>0</v>
      </c>
      <c r="X7" s="305">
        <v>0</v>
      </c>
      <c r="Y7" s="305">
        <v>0</v>
      </c>
      <c r="Z7" s="305">
        <v>0</v>
      </c>
      <c r="AA7" s="305"/>
      <c r="AB7" s="305"/>
      <c r="AC7" s="305"/>
      <c r="AD7" s="305"/>
      <c r="AE7" s="305"/>
      <c r="AF7" s="305"/>
      <c r="AG7" s="305"/>
      <c r="AH7" s="305"/>
      <c r="AI7" s="305"/>
      <c r="AJ7" s="305"/>
      <c r="AK7" s="305"/>
      <c r="AL7" s="305"/>
      <c r="AM7" s="305"/>
      <c r="AN7" s="305"/>
      <c r="AO7" s="305"/>
      <c r="AP7" s="305"/>
      <c r="AQ7" s="345"/>
      <c r="AR7" s="345"/>
      <c r="AS7" s="345"/>
      <c r="AT7" s="345"/>
      <c r="AU7" s="345"/>
      <c r="AV7" s="345"/>
      <c r="AW7" s="345"/>
      <c r="AX7" s="345"/>
      <c r="AY7" s="345"/>
    </row>
    <row r="8" ht="15" customHeight="1" spans="1:51">
      <c r="A8" s="297" t="s">
        <v>254</v>
      </c>
      <c r="B8" s="298">
        <f t="shared" si="9"/>
        <v>2862</v>
      </c>
      <c r="C8" s="298">
        <f t="shared" si="3"/>
        <v>1650</v>
      </c>
      <c r="D8" s="298">
        <v>1020</v>
      </c>
      <c r="E8" s="298">
        <v>0</v>
      </c>
      <c r="F8" s="298">
        <v>0</v>
      </c>
      <c r="G8" s="298">
        <v>630</v>
      </c>
      <c r="H8" s="298">
        <f t="shared" si="4"/>
        <v>837</v>
      </c>
      <c r="I8" s="298">
        <v>333</v>
      </c>
      <c r="J8" s="305">
        <v>0</v>
      </c>
      <c r="K8" s="305">
        <v>0</v>
      </c>
      <c r="L8" s="305">
        <v>3</v>
      </c>
      <c r="M8" s="305">
        <v>100</v>
      </c>
      <c r="N8" s="305">
        <v>0</v>
      </c>
      <c r="O8" s="305">
        <v>0</v>
      </c>
      <c r="P8" s="305">
        <v>53</v>
      </c>
      <c r="Q8" s="305">
        <v>3</v>
      </c>
      <c r="R8" s="305">
        <v>345</v>
      </c>
      <c r="S8" s="305">
        <f t="shared" si="5"/>
        <v>355</v>
      </c>
      <c r="T8" s="305">
        <v>0</v>
      </c>
      <c r="U8" s="305">
        <v>0</v>
      </c>
      <c r="V8" s="305">
        <v>0</v>
      </c>
      <c r="W8" s="305">
        <v>0</v>
      </c>
      <c r="X8" s="305">
        <v>220</v>
      </c>
      <c r="Y8" s="305">
        <v>130</v>
      </c>
      <c r="Z8" s="305">
        <v>5</v>
      </c>
      <c r="AA8" s="305">
        <v>20</v>
      </c>
      <c r="AB8" s="305"/>
      <c r="AC8" s="305">
        <v>20</v>
      </c>
      <c r="AD8" s="305"/>
      <c r="AE8" s="305"/>
      <c r="AF8" s="305"/>
      <c r="AG8" s="305"/>
      <c r="AH8" s="305"/>
      <c r="AI8" s="305"/>
      <c r="AJ8" s="305"/>
      <c r="AK8" s="305"/>
      <c r="AL8" s="305"/>
      <c r="AM8" s="305"/>
      <c r="AN8" s="305"/>
      <c r="AO8" s="305"/>
      <c r="AP8" s="305"/>
      <c r="AQ8" s="345"/>
      <c r="AR8" s="345"/>
      <c r="AS8" s="345"/>
      <c r="AT8" s="345"/>
      <c r="AU8" s="345"/>
      <c r="AV8" s="345"/>
      <c r="AW8" s="345"/>
      <c r="AX8" s="345"/>
      <c r="AY8" s="345"/>
    </row>
    <row r="9" ht="15" customHeight="1" spans="1:51">
      <c r="A9" s="297" t="s">
        <v>267</v>
      </c>
      <c r="B9" s="298">
        <f t="shared" si="9"/>
        <v>15268</v>
      </c>
      <c r="C9" s="298">
        <f t="shared" si="3"/>
        <v>0</v>
      </c>
      <c r="D9" s="298">
        <v>0</v>
      </c>
      <c r="E9" s="298">
        <v>0</v>
      </c>
      <c r="F9" s="298">
        <v>0</v>
      </c>
      <c r="G9" s="298">
        <v>0</v>
      </c>
      <c r="H9" s="298">
        <f t="shared" si="4"/>
        <v>52</v>
      </c>
      <c r="I9" s="298">
        <v>0</v>
      </c>
      <c r="J9" s="305">
        <v>0</v>
      </c>
      <c r="K9" s="305">
        <v>0</v>
      </c>
      <c r="L9" s="305">
        <v>0</v>
      </c>
      <c r="M9" s="305">
        <v>0</v>
      </c>
      <c r="N9" s="305">
        <v>0</v>
      </c>
      <c r="O9" s="305">
        <v>0</v>
      </c>
      <c r="P9" s="305">
        <v>0</v>
      </c>
      <c r="Q9" s="305">
        <v>0</v>
      </c>
      <c r="R9" s="305">
        <v>52</v>
      </c>
      <c r="S9" s="305">
        <f t="shared" si="5"/>
        <v>0</v>
      </c>
      <c r="T9" s="305">
        <v>0</v>
      </c>
      <c r="U9" s="305">
        <v>0</v>
      </c>
      <c r="V9" s="305">
        <v>0</v>
      </c>
      <c r="W9" s="305">
        <v>0</v>
      </c>
      <c r="X9" s="305">
        <v>0</v>
      </c>
      <c r="Y9" s="305">
        <v>0</v>
      </c>
      <c r="Z9" s="305">
        <v>0</v>
      </c>
      <c r="AA9" s="305">
        <f t="shared" si="6"/>
        <v>14988</v>
      </c>
      <c r="AB9" s="305">
        <v>7394</v>
      </c>
      <c r="AC9" s="305">
        <v>7094</v>
      </c>
      <c r="AD9" s="305">
        <v>500</v>
      </c>
      <c r="AE9" s="305"/>
      <c r="AF9" s="305"/>
      <c r="AG9" s="305"/>
      <c r="AH9" s="305"/>
      <c r="AI9" s="305"/>
      <c r="AJ9" s="305"/>
      <c r="AK9" s="305">
        <f t="shared" si="8"/>
        <v>228</v>
      </c>
      <c r="AL9" s="305">
        <v>56</v>
      </c>
      <c r="AM9" s="305">
        <v>42</v>
      </c>
      <c r="AN9" s="305"/>
      <c r="AO9" s="305"/>
      <c r="AP9" s="305">
        <v>130</v>
      </c>
      <c r="AQ9" s="345"/>
      <c r="AR9" s="345"/>
      <c r="AS9" s="345"/>
      <c r="AT9" s="345"/>
      <c r="AU9" s="345"/>
      <c r="AV9" s="345"/>
      <c r="AW9" s="345"/>
      <c r="AX9" s="345"/>
      <c r="AY9" s="345"/>
    </row>
    <row r="10" ht="15" customHeight="1" spans="1:51">
      <c r="A10" s="297" t="s">
        <v>283</v>
      </c>
      <c r="B10" s="298">
        <f t="shared" si="9"/>
        <v>100</v>
      </c>
      <c r="C10" s="298">
        <f t="shared" si="3"/>
        <v>0</v>
      </c>
      <c r="D10" s="298">
        <v>0</v>
      </c>
      <c r="E10" s="298">
        <v>0</v>
      </c>
      <c r="F10" s="298">
        <v>0</v>
      </c>
      <c r="G10" s="298">
        <v>0</v>
      </c>
      <c r="H10" s="298">
        <f t="shared" si="4"/>
        <v>0</v>
      </c>
      <c r="I10" s="298">
        <v>0</v>
      </c>
      <c r="J10" s="305">
        <v>0</v>
      </c>
      <c r="K10" s="305">
        <v>0</v>
      </c>
      <c r="L10" s="305">
        <v>0</v>
      </c>
      <c r="M10" s="305">
        <v>0</v>
      </c>
      <c r="N10" s="305">
        <v>0</v>
      </c>
      <c r="O10" s="305">
        <v>0</v>
      </c>
      <c r="P10" s="305">
        <v>0</v>
      </c>
      <c r="Q10" s="305">
        <v>0</v>
      </c>
      <c r="R10" s="305">
        <v>0</v>
      </c>
      <c r="S10" s="305">
        <f t="shared" si="5"/>
        <v>0</v>
      </c>
      <c r="T10" s="305">
        <v>0</v>
      </c>
      <c r="U10" s="305">
        <v>0</v>
      </c>
      <c r="V10" s="305">
        <v>0</v>
      </c>
      <c r="W10" s="305">
        <v>0</v>
      </c>
      <c r="X10" s="305">
        <v>0</v>
      </c>
      <c r="Y10" s="305">
        <v>0</v>
      </c>
      <c r="Z10" s="305">
        <v>0</v>
      </c>
      <c r="AA10" s="305"/>
      <c r="AB10" s="305"/>
      <c r="AC10" s="305"/>
      <c r="AD10" s="305"/>
      <c r="AE10" s="305"/>
      <c r="AF10" s="305"/>
      <c r="AG10" s="305">
        <f t="shared" si="7"/>
        <v>100</v>
      </c>
      <c r="AH10" s="305"/>
      <c r="AI10" s="305"/>
      <c r="AJ10" s="305">
        <v>100</v>
      </c>
      <c r="AK10" s="305"/>
      <c r="AL10" s="305"/>
      <c r="AM10" s="305"/>
      <c r="AN10" s="305"/>
      <c r="AO10" s="305"/>
      <c r="AP10" s="305"/>
      <c r="AQ10" s="345"/>
      <c r="AR10" s="345"/>
      <c r="AS10" s="345"/>
      <c r="AT10" s="345"/>
      <c r="AU10" s="345"/>
      <c r="AV10" s="345"/>
      <c r="AW10" s="345"/>
      <c r="AX10" s="345"/>
      <c r="AY10" s="345"/>
    </row>
    <row r="11" ht="26" customHeight="1" spans="1:51">
      <c r="A11" s="297" t="s">
        <v>289</v>
      </c>
      <c r="B11" s="298">
        <f t="shared" si="9"/>
        <v>691</v>
      </c>
      <c r="C11" s="298">
        <f t="shared" si="3"/>
        <v>61</v>
      </c>
      <c r="D11" s="298">
        <v>0</v>
      </c>
      <c r="E11" s="298">
        <v>0</v>
      </c>
      <c r="F11" s="298">
        <v>0</v>
      </c>
      <c r="G11" s="298">
        <v>61</v>
      </c>
      <c r="H11" s="298">
        <f t="shared" si="4"/>
        <v>527</v>
      </c>
      <c r="I11" s="298">
        <v>21</v>
      </c>
      <c r="J11" s="305">
        <v>0</v>
      </c>
      <c r="K11" s="305">
        <v>0</v>
      </c>
      <c r="L11" s="305">
        <v>0</v>
      </c>
      <c r="M11" s="305">
        <v>150</v>
      </c>
      <c r="N11" s="305"/>
      <c r="O11" s="305">
        <v>0</v>
      </c>
      <c r="P11" s="305">
        <v>0</v>
      </c>
      <c r="Q11" s="305"/>
      <c r="R11" s="305">
        <v>356</v>
      </c>
      <c r="S11" s="305">
        <f t="shared" si="5"/>
        <v>0</v>
      </c>
      <c r="T11" s="305">
        <v>0</v>
      </c>
      <c r="U11" s="305">
        <v>0</v>
      </c>
      <c r="V11" s="305">
        <v>0</v>
      </c>
      <c r="W11" s="305">
        <v>0</v>
      </c>
      <c r="X11" s="305"/>
      <c r="Y11" s="305">
        <v>0</v>
      </c>
      <c r="Z11" s="305">
        <v>0</v>
      </c>
      <c r="AA11" s="305">
        <f t="shared" si="6"/>
        <v>60</v>
      </c>
      <c r="AB11" s="305"/>
      <c r="AC11" s="305">
        <v>60</v>
      </c>
      <c r="AD11" s="305"/>
      <c r="AE11" s="305">
        <f>AF11</f>
        <v>8</v>
      </c>
      <c r="AF11" s="305">
        <v>8</v>
      </c>
      <c r="AG11" s="305">
        <f t="shared" si="7"/>
        <v>32</v>
      </c>
      <c r="AH11" s="305"/>
      <c r="AI11" s="305"/>
      <c r="AJ11" s="305">
        <v>32</v>
      </c>
      <c r="AK11" s="305">
        <f t="shared" si="8"/>
        <v>3</v>
      </c>
      <c r="AL11" s="305">
        <v>3</v>
      </c>
      <c r="AM11" s="305"/>
      <c r="AN11" s="305"/>
      <c r="AO11" s="305"/>
      <c r="AP11" s="305"/>
      <c r="AQ11" s="345"/>
      <c r="AR11" s="345"/>
      <c r="AS11" s="345"/>
      <c r="AT11" s="345"/>
      <c r="AU11" s="345"/>
      <c r="AV11" s="345"/>
      <c r="AW11" s="345"/>
      <c r="AX11" s="345"/>
      <c r="AY11" s="345"/>
    </row>
    <row r="12" ht="26" customHeight="1" spans="1:51">
      <c r="A12" s="297" t="s">
        <v>303</v>
      </c>
      <c r="B12" s="298">
        <f t="shared" si="9"/>
        <v>8476</v>
      </c>
      <c r="C12" s="298">
        <f t="shared" si="3"/>
        <v>1103</v>
      </c>
      <c r="D12" s="298">
        <v>39</v>
      </c>
      <c r="E12" s="298">
        <v>1064</v>
      </c>
      <c r="F12" s="298">
        <v>0</v>
      </c>
      <c r="G12" s="298">
        <v>0</v>
      </c>
      <c r="H12" s="298">
        <f t="shared" si="4"/>
        <v>170</v>
      </c>
      <c r="I12" s="298">
        <v>103</v>
      </c>
      <c r="J12" s="305">
        <v>0</v>
      </c>
      <c r="K12" s="305">
        <v>0</v>
      </c>
      <c r="L12" s="305">
        <v>0</v>
      </c>
      <c r="M12" s="305">
        <v>33</v>
      </c>
      <c r="N12" s="305">
        <v>0</v>
      </c>
      <c r="O12" s="305">
        <v>0</v>
      </c>
      <c r="P12" s="305">
        <v>0</v>
      </c>
      <c r="Q12" s="305">
        <v>4</v>
      </c>
      <c r="R12" s="305">
        <v>30</v>
      </c>
      <c r="S12" s="305">
        <f t="shared" si="5"/>
        <v>0</v>
      </c>
      <c r="T12" s="305">
        <v>0</v>
      </c>
      <c r="U12" s="305">
        <v>0</v>
      </c>
      <c r="V12" s="305">
        <v>0</v>
      </c>
      <c r="W12" s="305">
        <v>0</v>
      </c>
      <c r="X12" s="305">
        <v>0</v>
      </c>
      <c r="Y12" s="305">
        <v>0</v>
      </c>
      <c r="Z12" s="305">
        <v>0</v>
      </c>
      <c r="AA12" s="305">
        <f t="shared" si="6"/>
        <v>1908</v>
      </c>
      <c r="AB12" s="305">
        <v>1769</v>
      </c>
      <c r="AC12" s="305">
        <v>139</v>
      </c>
      <c r="AD12" s="305"/>
      <c r="AE12" s="305"/>
      <c r="AF12" s="305"/>
      <c r="AG12" s="305"/>
      <c r="AH12" s="305"/>
      <c r="AI12" s="305"/>
      <c r="AJ12" s="305"/>
      <c r="AK12" s="305">
        <f t="shared" si="8"/>
        <v>4829</v>
      </c>
      <c r="AL12" s="305">
        <v>2699</v>
      </c>
      <c r="AM12" s="305"/>
      <c r="AN12" s="305"/>
      <c r="AO12" s="305">
        <v>46</v>
      </c>
      <c r="AP12" s="305">
        <v>2084</v>
      </c>
      <c r="AQ12" s="345">
        <v>466</v>
      </c>
      <c r="AR12" s="345">
        <v>466</v>
      </c>
      <c r="AS12" s="345"/>
      <c r="AT12" s="345"/>
      <c r="AU12" s="345"/>
      <c r="AV12" s="345"/>
      <c r="AW12" s="345"/>
      <c r="AX12" s="345"/>
      <c r="AY12" s="345"/>
    </row>
    <row r="13" ht="15" customHeight="1" spans="1:51">
      <c r="A13" s="297" t="s">
        <v>344</v>
      </c>
      <c r="B13" s="298">
        <f t="shared" si="9"/>
        <v>2203</v>
      </c>
      <c r="C13" s="298">
        <f t="shared" si="3"/>
        <v>411</v>
      </c>
      <c r="D13" s="298">
        <v>49</v>
      </c>
      <c r="E13" s="298">
        <v>362</v>
      </c>
      <c r="F13" s="298">
        <v>0</v>
      </c>
      <c r="G13" s="298">
        <v>0</v>
      </c>
      <c r="H13" s="298">
        <f t="shared" si="4"/>
        <v>555</v>
      </c>
      <c r="I13" s="298">
        <v>8</v>
      </c>
      <c r="J13" s="305">
        <v>1</v>
      </c>
      <c r="K13" s="305">
        <v>0</v>
      </c>
      <c r="L13" s="305">
        <v>0</v>
      </c>
      <c r="M13" s="305">
        <v>30</v>
      </c>
      <c r="N13" s="305">
        <v>0</v>
      </c>
      <c r="O13" s="305">
        <v>0</v>
      </c>
      <c r="P13" s="305">
        <v>0</v>
      </c>
      <c r="Q13" s="305">
        <v>0</v>
      </c>
      <c r="R13" s="305">
        <v>516</v>
      </c>
      <c r="S13" s="305">
        <f t="shared" si="5"/>
        <v>0</v>
      </c>
      <c r="T13" s="305">
        <v>0</v>
      </c>
      <c r="U13" s="305">
        <v>0</v>
      </c>
      <c r="V13" s="305">
        <v>0</v>
      </c>
      <c r="W13" s="305">
        <v>0</v>
      </c>
      <c r="X13" s="305">
        <v>0</v>
      </c>
      <c r="Y13" s="305">
        <v>0</v>
      </c>
      <c r="Z13" s="305">
        <v>0</v>
      </c>
      <c r="AA13" s="305">
        <f t="shared" si="6"/>
        <v>961</v>
      </c>
      <c r="AB13" s="305">
        <v>906</v>
      </c>
      <c r="AC13" s="305">
        <v>55</v>
      </c>
      <c r="AD13" s="305"/>
      <c r="AE13" s="305"/>
      <c r="AF13" s="305"/>
      <c r="AG13" s="305"/>
      <c r="AH13" s="305"/>
      <c r="AI13" s="305"/>
      <c r="AJ13" s="305"/>
      <c r="AK13" s="305">
        <f t="shared" si="8"/>
        <v>244</v>
      </c>
      <c r="AL13" s="305">
        <v>50</v>
      </c>
      <c r="AM13" s="305"/>
      <c r="AN13" s="305"/>
      <c r="AO13" s="305"/>
      <c r="AP13" s="305">
        <v>194</v>
      </c>
      <c r="AQ13" s="345">
        <v>32</v>
      </c>
      <c r="AR13" s="345">
        <v>32</v>
      </c>
      <c r="AS13" s="345"/>
      <c r="AT13" s="345"/>
      <c r="AU13" s="345"/>
      <c r="AV13" s="345"/>
      <c r="AW13" s="345"/>
      <c r="AX13" s="345"/>
      <c r="AY13" s="345"/>
    </row>
    <row r="14" ht="15" customHeight="1" spans="1:51">
      <c r="A14" s="297" t="s">
        <v>373</v>
      </c>
      <c r="B14" s="298">
        <f t="shared" si="9"/>
        <v>1231</v>
      </c>
      <c r="C14" s="298">
        <f t="shared" si="3"/>
        <v>0</v>
      </c>
      <c r="D14" s="298">
        <v>0</v>
      </c>
      <c r="E14" s="298">
        <v>0</v>
      </c>
      <c r="F14" s="298">
        <v>0</v>
      </c>
      <c r="G14" s="298">
        <v>0</v>
      </c>
      <c r="H14" s="298">
        <f t="shared" si="4"/>
        <v>990</v>
      </c>
      <c r="I14" s="298">
        <v>0</v>
      </c>
      <c r="J14" s="305">
        <v>0</v>
      </c>
      <c r="K14" s="305">
        <v>0</v>
      </c>
      <c r="L14" s="305">
        <v>0</v>
      </c>
      <c r="M14" s="305">
        <v>0</v>
      </c>
      <c r="N14" s="305">
        <v>0</v>
      </c>
      <c r="O14" s="305">
        <v>0</v>
      </c>
      <c r="P14" s="305">
        <v>0</v>
      </c>
      <c r="Q14" s="305">
        <v>0</v>
      </c>
      <c r="R14" s="305">
        <v>990</v>
      </c>
      <c r="S14" s="305">
        <f t="shared" si="5"/>
        <v>30</v>
      </c>
      <c r="T14" s="305">
        <v>0</v>
      </c>
      <c r="U14" s="305">
        <v>0</v>
      </c>
      <c r="V14" s="305">
        <v>0</v>
      </c>
      <c r="W14" s="305">
        <v>0</v>
      </c>
      <c r="X14" s="305">
        <v>0</v>
      </c>
      <c r="Y14" s="305">
        <v>0</v>
      </c>
      <c r="Z14" s="305">
        <v>30</v>
      </c>
      <c r="AA14" s="305">
        <f t="shared" si="6"/>
        <v>200</v>
      </c>
      <c r="AB14" s="305"/>
      <c r="AC14" s="305">
        <v>200</v>
      </c>
      <c r="AD14" s="305"/>
      <c r="AE14" s="305"/>
      <c r="AF14" s="305"/>
      <c r="AG14" s="305"/>
      <c r="AH14" s="305"/>
      <c r="AI14" s="305"/>
      <c r="AJ14" s="305"/>
      <c r="AK14" s="305">
        <f t="shared" si="8"/>
        <v>11</v>
      </c>
      <c r="AL14" s="305"/>
      <c r="AM14" s="305"/>
      <c r="AN14" s="305"/>
      <c r="AO14" s="305"/>
      <c r="AP14" s="305">
        <v>11</v>
      </c>
      <c r="AQ14" s="345"/>
      <c r="AR14" s="345"/>
      <c r="AS14" s="345"/>
      <c r="AT14" s="345"/>
      <c r="AU14" s="345"/>
      <c r="AV14" s="345"/>
      <c r="AW14" s="345"/>
      <c r="AX14" s="345"/>
      <c r="AY14" s="345"/>
    </row>
    <row r="15" ht="15" customHeight="1" spans="1:51">
      <c r="A15" s="297" t="s">
        <v>381</v>
      </c>
      <c r="B15" s="298">
        <f t="shared" si="9"/>
        <v>21746</v>
      </c>
      <c r="C15" s="298">
        <f t="shared" si="3"/>
        <v>446</v>
      </c>
      <c r="D15" s="298">
        <v>258</v>
      </c>
      <c r="E15" s="298">
        <v>0</v>
      </c>
      <c r="F15" s="298">
        <v>0</v>
      </c>
      <c r="G15" s="298">
        <v>188</v>
      </c>
      <c r="H15" s="298">
        <f t="shared" si="4"/>
        <v>841</v>
      </c>
      <c r="I15" s="298">
        <v>115</v>
      </c>
      <c r="J15" s="305">
        <v>0</v>
      </c>
      <c r="K15" s="305"/>
      <c r="L15" s="305">
        <v>1</v>
      </c>
      <c r="M15" s="305">
        <v>407</v>
      </c>
      <c r="N15" s="305">
        <v>1</v>
      </c>
      <c r="O15" s="305">
        <v>0</v>
      </c>
      <c r="P15" s="305">
        <v>0</v>
      </c>
      <c r="Q15" s="305"/>
      <c r="R15" s="305">
        <v>317</v>
      </c>
      <c r="S15" s="305">
        <f t="shared" si="5"/>
        <v>15204</v>
      </c>
      <c r="T15" s="305">
        <v>0</v>
      </c>
      <c r="U15" s="305">
        <v>6000</v>
      </c>
      <c r="V15" s="305">
        <v>0</v>
      </c>
      <c r="W15" s="305">
        <v>0</v>
      </c>
      <c r="X15" s="305">
        <v>2</v>
      </c>
      <c r="Y15" s="305">
        <v>5</v>
      </c>
      <c r="Z15" s="305">
        <v>9197</v>
      </c>
      <c r="AA15" s="305">
        <f t="shared" si="6"/>
        <v>204</v>
      </c>
      <c r="AB15" s="305"/>
      <c r="AC15" s="305">
        <v>204</v>
      </c>
      <c r="AD15" s="305"/>
      <c r="AE15" s="305"/>
      <c r="AF15" s="305"/>
      <c r="AG15" s="305"/>
      <c r="AH15" s="305"/>
      <c r="AI15" s="305"/>
      <c r="AJ15" s="305"/>
      <c r="AK15" s="305">
        <f t="shared" si="8"/>
        <v>5051</v>
      </c>
      <c r="AL15" s="305"/>
      <c r="AM15" s="305"/>
      <c r="AN15" s="305"/>
      <c r="AO15" s="305"/>
      <c r="AP15" s="305">
        <v>5051</v>
      </c>
      <c r="AQ15" s="345"/>
      <c r="AR15" s="345"/>
      <c r="AS15" s="345"/>
      <c r="AT15" s="345"/>
      <c r="AU15" s="345"/>
      <c r="AV15" s="345"/>
      <c r="AW15" s="345"/>
      <c r="AX15" s="345"/>
      <c r="AY15" s="345"/>
    </row>
    <row r="16" ht="15" customHeight="1" spans="1:51">
      <c r="A16" s="297" t="s">
        <v>389</v>
      </c>
      <c r="B16" s="298">
        <f t="shared" si="9"/>
        <v>5731</v>
      </c>
      <c r="C16" s="298">
        <f t="shared" si="3"/>
        <v>28</v>
      </c>
      <c r="D16" s="298">
        <v>28</v>
      </c>
      <c r="E16" s="298"/>
      <c r="F16" s="298">
        <v>0</v>
      </c>
      <c r="G16" s="298">
        <v>0</v>
      </c>
      <c r="H16" s="298">
        <f t="shared" si="4"/>
        <v>386</v>
      </c>
      <c r="I16" s="298">
        <v>59</v>
      </c>
      <c r="J16" s="305"/>
      <c r="K16" s="305">
        <v>0</v>
      </c>
      <c r="L16" s="305">
        <v>5</v>
      </c>
      <c r="M16" s="305">
        <v>94</v>
      </c>
      <c r="N16" s="305">
        <v>0</v>
      </c>
      <c r="O16" s="305">
        <v>0</v>
      </c>
      <c r="P16" s="305">
        <v>0</v>
      </c>
      <c r="Q16" s="305">
        <v>4</v>
      </c>
      <c r="R16" s="305">
        <v>224</v>
      </c>
      <c r="S16" s="305">
        <f t="shared" si="5"/>
        <v>1685</v>
      </c>
      <c r="T16" s="305">
        <v>0</v>
      </c>
      <c r="U16" s="305">
        <v>1119</v>
      </c>
      <c r="V16" s="305">
        <v>0</v>
      </c>
      <c r="W16" s="305">
        <v>66</v>
      </c>
      <c r="X16" s="305">
        <v>0</v>
      </c>
      <c r="Y16" s="305">
        <v>0</v>
      </c>
      <c r="Z16" s="305">
        <v>500</v>
      </c>
      <c r="AA16" s="305">
        <f t="shared" si="6"/>
        <v>267</v>
      </c>
      <c r="AB16" s="305">
        <v>84</v>
      </c>
      <c r="AC16" s="305">
        <v>183</v>
      </c>
      <c r="AD16" s="305"/>
      <c r="AE16" s="305">
        <f>AF16</f>
        <v>2599</v>
      </c>
      <c r="AF16" s="305">
        <v>2599</v>
      </c>
      <c r="AG16" s="305"/>
      <c r="AH16" s="305"/>
      <c r="AI16" s="305"/>
      <c r="AJ16" s="305"/>
      <c r="AK16" s="305">
        <f t="shared" si="8"/>
        <v>626</v>
      </c>
      <c r="AL16" s="305">
        <v>592</v>
      </c>
      <c r="AM16" s="305"/>
      <c r="AN16" s="305">
        <v>25</v>
      </c>
      <c r="AO16" s="305"/>
      <c r="AP16" s="305">
        <v>9</v>
      </c>
      <c r="AQ16" s="345"/>
      <c r="AR16" s="345"/>
      <c r="AS16" s="345"/>
      <c r="AT16" s="345"/>
      <c r="AU16" s="345"/>
      <c r="AV16" s="345"/>
      <c r="AW16" s="345">
        <v>140</v>
      </c>
      <c r="AX16" s="345">
        <v>140</v>
      </c>
      <c r="AY16" s="345"/>
    </row>
    <row r="17" ht="15" customHeight="1" spans="1:51">
      <c r="A17" s="297" t="s">
        <v>422</v>
      </c>
      <c r="B17" s="298">
        <f t="shared" si="9"/>
        <v>110</v>
      </c>
      <c r="C17" s="298">
        <f t="shared" si="3"/>
        <v>0</v>
      </c>
      <c r="D17" s="298">
        <v>0</v>
      </c>
      <c r="E17" s="298">
        <v>0</v>
      </c>
      <c r="F17" s="298">
        <v>0</v>
      </c>
      <c r="G17" s="298">
        <v>0</v>
      </c>
      <c r="H17" s="298">
        <f t="shared" si="4"/>
        <v>0</v>
      </c>
      <c r="I17" s="298">
        <v>0</v>
      </c>
      <c r="J17" s="305">
        <v>0</v>
      </c>
      <c r="K17" s="305">
        <v>0</v>
      </c>
      <c r="L17" s="305">
        <v>0</v>
      </c>
      <c r="M17" s="305">
        <v>0</v>
      </c>
      <c r="N17" s="305">
        <v>0</v>
      </c>
      <c r="O17" s="305">
        <v>0</v>
      </c>
      <c r="P17" s="305">
        <v>0</v>
      </c>
      <c r="Q17" s="305">
        <v>0</v>
      </c>
      <c r="R17" s="305">
        <v>0</v>
      </c>
      <c r="S17" s="305">
        <f t="shared" si="5"/>
        <v>110</v>
      </c>
      <c r="T17" s="305">
        <v>0</v>
      </c>
      <c r="U17" s="305">
        <v>108</v>
      </c>
      <c r="V17" s="305">
        <v>0</v>
      </c>
      <c r="W17" s="305">
        <v>2</v>
      </c>
      <c r="X17" s="305">
        <v>0</v>
      </c>
      <c r="Y17" s="305">
        <v>0</v>
      </c>
      <c r="Z17" s="305">
        <v>0</v>
      </c>
      <c r="AA17" s="305"/>
      <c r="AB17" s="305"/>
      <c r="AC17" s="305"/>
      <c r="AD17" s="305"/>
      <c r="AE17" s="305"/>
      <c r="AF17" s="305"/>
      <c r="AG17" s="305"/>
      <c r="AH17" s="305"/>
      <c r="AI17" s="305"/>
      <c r="AJ17" s="305"/>
      <c r="AK17" s="305"/>
      <c r="AL17" s="305"/>
      <c r="AM17" s="305"/>
      <c r="AN17" s="305"/>
      <c r="AO17" s="305"/>
      <c r="AP17" s="305"/>
      <c r="AQ17" s="345"/>
      <c r="AR17" s="345"/>
      <c r="AS17" s="345"/>
      <c r="AT17" s="345"/>
      <c r="AU17" s="345"/>
      <c r="AV17" s="345"/>
      <c r="AW17" s="345"/>
      <c r="AX17" s="345"/>
      <c r="AY17" s="345"/>
    </row>
    <row r="18" ht="24" customHeight="1" spans="1:51">
      <c r="A18" s="297" t="s">
        <v>427</v>
      </c>
      <c r="B18" s="298">
        <f t="shared" si="9"/>
        <v>1489</v>
      </c>
      <c r="C18" s="298">
        <f t="shared" si="3"/>
        <v>36</v>
      </c>
      <c r="D18" s="298">
        <v>36</v>
      </c>
      <c r="E18" s="298">
        <v>0</v>
      </c>
      <c r="F18" s="298">
        <v>0</v>
      </c>
      <c r="G18" s="298">
        <v>0</v>
      </c>
      <c r="H18" s="298">
        <f t="shared" si="4"/>
        <v>302</v>
      </c>
      <c r="I18" s="298">
        <v>8</v>
      </c>
      <c r="J18" s="305">
        <v>0</v>
      </c>
      <c r="K18" s="305"/>
      <c r="L18" s="305">
        <v>0</v>
      </c>
      <c r="M18" s="305">
        <v>5</v>
      </c>
      <c r="N18" s="305"/>
      <c r="O18" s="305">
        <v>0</v>
      </c>
      <c r="P18" s="305">
        <v>0</v>
      </c>
      <c r="Q18" s="305">
        <v>0</v>
      </c>
      <c r="R18" s="305">
        <v>289</v>
      </c>
      <c r="S18" s="305">
        <f t="shared" si="5"/>
        <v>1051</v>
      </c>
      <c r="T18" s="305">
        <v>0</v>
      </c>
      <c r="U18" s="305">
        <v>5</v>
      </c>
      <c r="V18" s="305">
        <v>0</v>
      </c>
      <c r="W18" s="305">
        <v>0</v>
      </c>
      <c r="X18" s="305">
        <v>1</v>
      </c>
      <c r="Y18" s="305">
        <v>0</v>
      </c>
      <c r="Z18" s="305">
        <v>1045</v>
      </c>
      <c r="AA18" s="305"/>
      <c r="AB18" s="305"/>
      <c r="AC18" s="305"/>
      <c r="AD18" s="305"/>
      <c r="AE18" s="305"/>
      <c r="AF18" s="305"/>
      <c r="AG18" s="305">
        <f>SUM(AH18:AJ18)</f>
        <v>100</v>
      </c>
      <c r="AH18" s="305"/>
      <c r="AI18" s="305">
        <v>100</v>
      </c>
      <c r="AJ18" s="305"/>
      <c r="AK18" s="305"/>
      <c r="AL18" s="305"/>
      <c r="AM18" s="305"/>
      <c r="AN18" s="305"/>
      <c r="AO18" s="305"/>
      <c r="AP18" s="305"/>
      <c r="AQ18" s="345"/>
      <c r="AR18" s="345"/>
      <c r="AS18" s="345"/>
      <c r="AT18" s="345"/>
      <c r="AU18" s="345"/>
      <c r="AV18" s="345"/>
      <c r="AW18" s="345"/>
      <c r="AX18" s="345"/>
      <c r="AY18" s="345"/>
    </row>
    <row r="19" ht="15" customHeight="1" spans="1:51">
      <c r="A19" s="297" t="s">
        <v>435</v>
      </c>
      <c r="B19" s="298">
        <f t="shared" si="9"/>
        <v>233</v>
      </c>
      <c r="C19" s="298">
        <f t="shared" si="3"/>
        <v>21</v>
      </c>
      <c r="D19" s="298">
        <v>21</v>
      </c>
      <c r="E19" s="298">
        <v>0</v>
      </c>
      <c r="F19" s="298">
        <v>0</v>
      </c>
      <c r="G19" s="298">
        <v>0</v>
      </c>
      <c r="H19" s="298">
        <f t="shared" si="4"/>
        <v>107</v>
      </c>
      <c r="I19" s="298">
        <v>3</v>
      </c>
      <c r="J19" s="305">
        <v>0</v>
      </c>
      <c r="K19" s="305"/>
      <c r="L19" s="305">
        <v>0</v>
      </c>
      <c r="M19" s="305">
        <v>2</v>
      </c>
      <c r="N19" s="305">
        <v>1</v>
      </c>
      <c r="O19" s="305">
        <v>0</v>
      </c>
      <c r="P19" s="305">
        <v>0</v>
      </c>
      <c r="Q19" s="305">
        <v>0</v>
      </c>
      <c r="R19" s="305">
        <v>101</v>
      </c>
      <c r="S19" s="305">
        <f t="shared" si="5"/>
        <v>2</v>
      </c>
      <c r="T19" s="305">
        <v>0</v>
      </c>
      <c r="U19" s="305">
        <v>0</v>
      </c>
      <c r="V19" s="305">
        <v>0</v>
      </c>
      <c r="W19" s="305">
        <v>0</v>
      </c>
      <c r="X19" s="305">
        <v>2</v>
      </c>
      <c r="Y19" s="305">
        <v>0</v>
      </c>
      <c r="Z19" s="305">
        <v>0</v>
      </c>
      <c r="AA19" s="305">
        <f t="shared" ref="AA19:AA23" si="10">SUM(AB19:AD19)</f>
        <v>5</v>
      </c>
      <c r="AB19" s="305"/>
      <c r="AC19" s="305">
        <v>5</v>
      </c>
      <c r="AD19" s="305"/>
      <c r="AE19" s="305"/>
      <c r="AF19" s="305"/>
      <c r="AG19" s="305">
        <f>SUM(AH19:AJ19)</f>
        <v>98</v>
      </c>
      <c r="AH19" s="305"/>
      <c r="AI19" s="305"/>
      <c r="AJ19" s="305">
        <v>98</v>
      </c>
      <c r="AK19" s="305"/>
      <c r="AL19" s="305"/>
      <c r="AM19" s="305"/>
      <c r="AN19" s="305"/>
      <c r="AO19" s="305"/>
      <c r="AP19" s="305"/>
      <c r="AQ19" s="345"/>
      <c r="AR19" s="345"/>
      <c r="AS19" s="345"/>
      <c r="AT19" s="345"/>
      <c r="AU19" s="345"/>
      <c r="AV19" s="345"/>
      <c r="AW19" s="345"/>
      <c r="AX19" s="345"/>
      <c r="AY19" s="345"/>
    </row>
    <row r="20" ht="15" customHeight="1" spans="1:51">
      <c r="A20" s="297" t="s">
        <v>439</v>
      </c>
      <c r="B20" s="298">
        <f t="shared" si="9"/>
        <v>70</v>
      </c>
      <c r="C20" s="298">
        <f t="shared" si="3"/>
        <v>0</v>
      </c>
      <c r="D20" s="298">
        <v>0</v>
      </c>
      <c r="E20" s="298">
        <v>0</v>
      </c>
      <c r="F20" s="298">
        <v>0</v>
      </c>
      <c r="G20" s="298">
        <v>0</v>
      </c>
      <c r="H20" s="298">
        <f t="shared" si="4"/>
        <v>70</v>
      </c>
      <c r="I20" s="298">
        <v>0</v>
      </c>
      <c r="J20" s="305">
        <v>0</v>
      </c>
      <c r="K20" s="305">
        <v>0</v>
      </c>
      <c r="L20" s="305">
        <v>0</v>
      </c>
      <c r="M20" s="305">
        <v>0</v>
      </c>
      <c r="N20" s="305">
        <v>0</v>
      </c>
      <c r="O20" s="305">
        <v>0</v>
      </c>
      <c r="P20" s="305">
        <v>0</v>
      </c>
      <c r="Q20" s="305">
        <v>0</v>
      </c>
      <c r="R20" s="305">
        <v>70</v>
      </c>
      <c r="S20" s="305">
        <f t="shared" si="5"/>
        <v>0</v>
      </c>
      <c r="T20" s="305">
        <v>0</v>
      </c>
      <c r="U20" s="305">
        <v>0</v>
      </c>
      <c r="V20" s="305">
        <v>0</v>
      </c>
      <c r="W20" s="305">
        <v>0</v>
      </c>
      <c r="X20" s="305">
        <v>0</v>
      </c>
      <c r="Y20" s="305">
        <v>0</v>
      </c>
      <c r="Z20" s="305">
        <v>0</v>
      </c>
      <c r="AA20" s="305"/>
      <c r="AB20" s="305"/>
      <c r="AC20" s="305"/>
      <c r="AD20" s="305"/>
      <c r="AE20" s="305"/>
      <c r="AF20" s="305"/>
      <c r="AG20" s="305"/>
      <c r="AH20" s="305"/>
      <c r="AI20" s="305"/>
      <c r="AJ20" s="305"/>
      <c r="AK20" s="305"/>
      <c r="AL20" s="305"/>
      <c r="AM20" s="305"/>
      <c r="AN20" s="305"/>
      <c r="AO20" s="305"/>
      <c r="AP20" s="305"/>
      <c r="AQ20" s="345"/>
      <c r="AR20" s="345"/>
      <c r="AS20" s="345"/>
      <c r="AT20" s="345"/>
      <c r="AU20" s="345"/>
      <c r="AV20" s="345"/>
      <c r="AW20" s="345"/>
      <c r="AX20" s="345"/>
      <c r="AY20" s="345"/>
    </row>
    <row r="21" ht="24" customHeight="1" spans="1:51">
      <c r="A21" s="297" t="s">
        <v>442</v>
      </c>
      <c r="B21" s="298">
        <f t="shared" si="9"/>
        <v>540</v>
      </c>
      <c r="C21" s="298">
        <f t="shared" si="3"/>
        <v>178</v>
      </c>
      <c r="D21" s="298">
        <v>178</v>
      </c>
      <c r="E21" s="298">
        <v>0</v>
      </c>
      <c r="F21" s="298">
        <v>0</v>
      </c>
      <c r="G21" s="298">
        <v>0</v>
      </c>
      <c r="H21" s="298">
        <f t="shared" si="4"/>
        <v>148</v>
      </c>
      <c r="I21" s="298">
        <v>22</v>
      </c>
      <c r="J21" s="305">
        <v>0</v>
      </c>
      <c r="K21" s="305"/>
      <c r="L21" s="305">
        <v>0</v>
      </c>
      <c r="M21" s="305">
        <v>114</v>
      </c>
      <c r="N21" s="305"/>
      <c r="O21" s="305">
        <v>0</v>
      </c>
      <c r="P21" s="305">
        <v>0</v>
      </c>
      <c r="Q21" s="305"/>
      <c r="R21" s="305">
        <v>12</v>
      </c>
      <c r="S21" s="305">
        <f t="shared" si="5"/>
        <v>210</v>
      </c>
      <c r="T21" s="305">
        <v>0</v>
      </c>
      <c r="U21" s="305">
        <v>0</v>
      </c>
      <c r="V21" s="305">
        <v>0</v>
      </c>
      <c r="W21" s="305">
        <v>0</v>
      </c>
      <c r="X21" s="305">
        <v>10</v>
      </c>
      <c r="Y21" s="305">
        <v>0</v>
      </c>
      <c r="Z21" s="305">
        <v>200</v>
      </c>
      <c r="AA21" s="305"/>
      <c r="AB21" s="305"/>
      <c r="AC21" s="305"/>
      <c r="AD21" s="305"/>
      <c r="AE21" s="305"/>
      <c r="AF21" s="305"/>
      <c r="AG21" s="305"/>
      <c r="AH21" s="305"/>
      <c r="AI21" s="305"/>
      <c r="AJ21" s="305"/>
      <c r="AK21" s="305">
        <f>SUM(AL21:AP21)</f>
        <v>4</v>
      </c>
      <c r="AL21" s="305"/>
      <c r="AM21" s="305"/>
      <c r="AN21" s="305"/>
      <c r="AO21" s="305"/>
      <c r="AP21" s="305">
        <v>4</v>
      </c>
      <c r="AQ21" s="345"/>
      <c r="AR21" s="345"/>
      <c r="AS21" s="345"/>
      <c r="AT21" s="345"/>
      <c r="AU21" s="345"/>
      <c r="AV21" s="345"/>
      <c r="AW21" s="345"/>
      <c r="AX21" s="345"/>
      <c r="AY21" s="345"/>
    </row>
    <row r="22" spans="1:51">
      <c r="A22" s="297" t="s">
        <v>450</v>
      </c>
      <c r="B22" s="298">
        <f t="shared" si="9"/>
        <v>4134</v>
      </c>
      <c r="C22" s="298">
        <f t="shared" si="3"/>
        <v>315</v>
      </c>
      <c r="D22" s="298">
        <v>0</v>
      </c>
      <c r="E22" s="298">
        <v>0</v>
      </c>
      <c r="F22" s="298">
        <v>315</v>
      </c>
      <c r="G22" s="298">
        <v>0</v>
      </c>
      <c r="H22" s="298">
        <f t="shared" si="4"/>
        <v>53</v>
      </c>
      <c r="I22" s="298">
        <v>0</v>
      </c>
      <c r="J22" s="305">
        <v>0</v>
      </c>
      <c r="K22" s="305">
        <v>0</v>
      </c>
      <c r="L22" s="305">
        <v>0</v>
      </c>
      <c r="M22" s="305">
        <v>53</v>
      </c>
      <c r="N22" s="305">
        <v>0</v>
      </c>
      <c r="O22" s="305">
        <v>0</v>
      </c>
      <c r="P22" s="305">
        <v>0</v>
      </c>
      <c r="Q22" s="305">
        <v>0</v>
      </c>
      <c r="R22" s="305">
        <v>0</v>
      </c>
      <c r="S22" s="305">
        <f t="shared" si="5"/>
        <v>0</v>
      </c>
      <c r="T22" s="305">
        <v>0</v>
      </c>
      <c r="U22" s="305">
        <v>0</v>
      </c>
      <c r="V22" s="305">
        <v>0</v>
      </c>
      <c r="W22" s="305">
        <v>0</v>
      </c>
      <c r="X22" s="305">
        <v>0</v>
      </c>
      <c r="Y22" s="305">
        <v>0</v>
      </c>
      <c r="Z22" s="305">
        <v>0</v>
      </c>
      <c r="AA22" s="305">
        <f t="shared" si="10"/>
        <v>918</v>
      </c>
      <c r="AB22" s="305">
        <v>838</v>
      </c>
      <c r="AC22" s="305">
        <v>80</v>
      </c>
      <c r="AD22" s="305"/>
      <c r="AE22" s="305"/>
      <c r="AF22" s="305"/>
      <c r="AG22" s="305"/>
      <c r="AH22" s="305"/>
      <c r="AI22" s="305"/>
      <c r="AJ22" s="305"/>
      <c r="AK22" s="305"/>
      <c r="AL22" s="305"/>
      <c r="AM22" s="305"/>
      <c r="AN22" s="305"/>
      <c r="AO22" s="305"/>
      <c r="AP22" s="305"/>
      <c r="AQ22" s="345"/>
      <c r="AR22" s="345"/>
      <c r="AS22" s="345">
        <v>2848</v>
      </c>
      <c r="AT22" s="345">
        <v>2848</v>
      </c>
      <c r="AU22" s="345"/>
      <c r="AV22" s="345"/>
      <c r="AW22" s="345"/>
      <c r="AX22" s="345"/>
      <c r="AY22" s="345"/>
    </row>
    <row r="23" ht="26" customHeight="1" spans="1:51">
      <c r="A23" s="297" t="s">
        <v>461</v>
      </c>
      <c r="B23" s="298">
        <f t="shared" si="9"/>
        <v>472</v>
      </c>
      <c r="C23" s="298">
        <f t="shared" si="3"/>
        <v>0</v>
      </c>
      <c r="D23" s="298">
        <v>0</v>
      </c>
      <c r="E23" s="298">
        <v>0</v>
      </c>
      <c r="F23" s="298">
        <v>0</v>
      </c>
      <c r="G23" s="298">
        <v>0</v>
      </c>
      <c r="H23" s="298">
        <f t="shared" si="4"/>
        <v>0</v>
      </c>
      <c r="I23" s="298">
        <v>0</v>
      </c>
      <c r="J23" s="305">
        <v>0</v>
      </c>
      <c r="K23" s="305">
        <v>0</v>
      </c>
      <c r="L23" s="305">
        <v>0</v>
      </c>
      <c r="M23" s="305">
        <v>0</v>
      </c>
      <c r="N23" s="305">
        <v>0</v>
      </c>
      <c r="O23" s="305">
        <v>0</v>
      </c>
      <c r="P23" s="305">
        <v>0</v>
      </c>
      <c r="Q23" s="305">
        <v>0</v>
      </c>
      <c r="R23" s="305">
        <v>0</v>
      </c>
      <c r="S23" s="305">
        <f t="shared" si="5"/>
        <v>0</v>
      </c>
      <c r="T23" s="305">
        <v>0</v>
      </c>
      <c r="U23" s="305">
        <v>0</v>
      </c>
      <c r="V23" s="305">
        <v>0</v>
      </c>
      <c r="W23" s="305">
        <v>0</v>
      </c>
      <c r="X23" s="305">
        <v>0</v>
      </c>
      <c r="Y23" s="305">
        <v>0</v>
      </c>
      <c r="Z23" s="305">
        <v>0</v>
      </c>
      <c r="AA23" s="305">
        <f t="shared" si="10"/>
        <v>442</v>
      </c>
      <c r="AB23" s="305">
        <v>21</v>
      </c>
      <c r="AC23" s="305">
        <v>421</v>
      </c>
      <c r="AD23" s="305"/>
      <c r="AE23" s="305">
        <f>AF23</f>
        <v>25</v>
      </c>
      <c r="AF23" s="305">
        <v>25</v>
      </c>
      <c r="AG23" s="305"/>
      <c r="AH23" s="305"/>
      <c r="AI23" s="305"/>
      <c r="AJ23" s="305"/>
      <c r="AK23" s="305">
        <f>SUM(AL23:AP23)</f>
        <v>5</v>
      </c>
      <c r="AL23" s="305">
        <v>5</v>
      </c>
      <c r="AM23" s="305"/>
      <c r="AN23" s="305"/>
      <c r="AO23" s="305"/>
      <c r="AP23" s="305"/>
      <c r="AQ23" s="345"/>
      <c r="AR23" s="345"/>
      <c r="AS23" s="345"/>
      <c r="AT23" s="345"/>
      <c r="AU23" s="345"/>
      <c r="AV23" s="345"/>
      <c r="AW23" s="345"/>
      <c r="AX23" s="345"/>
      <c r="AY23" s="345"/>
    </row>
    <row r="24" spans="1:51">
      <c r="A24" s="297" t="s">
        <v>468</v>
      </c>
      <c r="B24" s="298">
        <f t="shared" si="9"/>
        <v>1000</v>
      </c>
      <c r="C24" s="298">
        <f t="shared" si="3"/>
        <v>0</v>
      </c>
      <c r="D24" s="298">
        <v>0</v>
      </c>
      <c r="E24" s="298">
        <v>0</v>
      </c>
      <c r="F24" s="298">
        <v>0</v>
      </c>
      <c r="G24" s="298">
        <v>0</v>
      </c>
      <c r="H24" s="298">
        <f t="shared" si="4"/>
        <v>0</v>
      </c>
      <c r="I24" s="298">
        <v>0</v>
      </c>
      <c r="J24" s="305">
        <v>0</v>
      </c>
      <c r="K24" s="305">
        <v>0</v>
      </c>
      <c r="L24" s="305">
        <v>0</v>
      </c>
      <c r="M24" s="305">
        <v>0</v>
      </c>
      <c r="N24" s="305">
        <v>0</v>
      </c>
      <c r="O24" s="305">
        <v>0</v>
      </c>
      <c r="P24" s="305">
        <v>0</v>
      </c>
      <c r="Q24" s="305">
        <v>0</v>
      </c>
      <c r="R24" s="305">
        <v>0</v>
      </c>
      <c r="S24" s="305">
        <f t="shared" si="5"/>
        <v>0</v>
      </c>
      <c r="T24" s="305">
        <v>0</v>
      </c>
      <c r="U24" s="305">
        <v>0</v>
      </c>
      <c r="V24" s="305">
        <v>0</v>
      </c>
      <c r="W24" s="305">
        <v>0</v>
      </c>
      <c r="X24" s="305">
        <v>0</v>
      </c>
      <c r="Y24" s="305">
        <v>0</v>
      </c>
      <c r="Z24" s="305">
        <v>0</v>
      </c>
      <c r="AA24" s="305"/>
      <c r="AB24" s="305"/>
      <c r="AC24" s="305"/>
      <c r="AD24" s="305"/>
      <c r="AE24" s="305"/>
      <c r="AF24" s="305"/>
      <c r="AG24" s="305"/>
      <c r="AH24" s="305"/>
      <c r="AI24" s="305"/>
      <c r="AJ24" s="305"/>
      <c r="AK24" s="305"/>
      <c r="AL24" s="305"/>
      <c r="AM24" s="305"/>
      <c r="AN24" s="305"/>
      <c r="AO24" s="305"/>
      <c r="AP24" s="305"/>
      <c r="AQ24" s="345"/>
      <c r="AR24" s="345"/>
      <c r="AS24" s="345"/>
      <c r="AT24" s="345"/>
      <c r="AU24" s="345">
        <v>1000</v>
      </c>
      <c r="AV24" s="345">
        <v>1000</v>
      </c>
      <c r="AW24" s="345"/>
      <c r="AX24" s="345"/>
      <c r="AY24" s="345"/>
    </row>
    <row r="25" spans="1:51">
      <c r="A25" s="297" t="s">
        <v>473</v>
      </c>
      <c r="B25" s="298">
        <f t="shared" si="9"/>
        <v>4956</v>
      </c>
      <c r="C25" s="298">
        <f t="shared" si="3"/>
        <v>0</v>
      </c>
      <c r="D25" s="298">
        <v>0</v>
      </c>
      <c r="E25" s="298">
        <v>0</v>
      </c>
      <c r="F25" s="298">
        <v>0</v>
      </c>
      <c r="G25" s="298">
        <v>0</v>
      </c>
      <c r="H25" s="298">
        <f t="shared" si="4"/>
        <v>0</v>
      </c>
      <c r="I25" s="298">
        <v>0</v>
      </c>
      <c r="J25" s="305">
        <v>0</v>
      </c>
      <c r="K25" s="305">
        <v>0</v>
      </c>
      <c r="L25" s="305">
        <v>0</v>
      </c>
      <c r="M25" s="305">
        <v>0</v>
      </c>
      <c r="N25" s="305">
        <v>0</v>
      </c>
      <c r="O25" s="305">
        <v>0</v>
      </c>
      <c r="P25" s="305">
        <v>0</v>
      </c>
      <c r="Q25" s="305">
        <v>0</v>
      </c>
      <c r="R25" s="305">
        <v>0</v>
      </c>
      <c r="S25" s="305">
        <f t="shared" si="5"/>
        <v>0</v>
      </c>
      <c r="T25" s="305">
        <v>0</v>
      </c>
      <c r="U25" s="305">
        <v>0</v>
      </c>
      <c r="V25" s="305">
        <v>0</v>
      </c>
      <c r="W25" s="305">
        <v>0</v>
      </c>
      <c r="X25" s="305">
        <v>0</v>
      </c>
      <c r="Y25" s="305">
        <v>0</v>
      </c>
      <c r="Z25" s="305">
        <v>0</v>
      </c>
      <c r="AA25" s="305"/>
      <c r="AB25" s="305"/>
      <c r="AC25" s="305"/>
      <c r="AD25" s="305"/>
      <c r="AE25" s="305"/>
      <c r="AF25" s="305"/>
      <c r="AG25" s="305"/>
      <c r="AH25" s="305"/>
      <c r="AI25" s="305"/>
      <c r="AJ25" s="305"/>
      <c r="AK25" s="305"/>
      <c r="AL25" s="305"/>
      <c r="AM25" s="305"/>
      <c r="AN25" s="305"/>
      <c r="AO25" s="305"/>
      <c r="AP25" s="305"/>
      <c r="AQ25" s="345"/>
      <c r="AR25" s="345"/>
      <c r="AS25" s="345">
        <v>4956</v>
      </c>
      <c r="AT25" s="345">
        <v>4956</v>
      </c>
      <c r="AU25" s="345"/>
      <c r="AV25" s="345"/>
      <c r="AW25" s="345"/>
      <c r="AX25" s="345"/>
      <c r="AY25" s="345"/>
    </row>
  </sheetData>
  <mergeCells count="15">
    <mergeCell ref="A1:AY1"/>
    <mergeCell ref="V2:X2"/>
    <mergeCell ref="C3:G3"/>
    <mergeCell ref="H3:R3"/>
    <mergeCell ref="S3:Z3"/>
    <mergeCell ref="AA3:AD3"/>
    <mergeCell ref="AE3:AF3"/>
    <mergeCell ref="AG3:AJ3"/>
    <mergeCell ref="AK3:AP3"/>
    <mergeCell ref="AQ3:AR3"/>
    <mergeCell ref="AS3:AT3"/>
    <mergeCell ref="AU3:AV3"/>
    <mergeCell ref="AW3:AY3"/>
    <mergeCell ref="A3:A4"/>
    <mergeCell ref="B3:B4"/>
  </mergeCells>
  <printOptions horizontalCentered="1"/>
  <pageMargins left="0.865277777777778" right="0.865277777777778" top="0.865277777777778" bottom="0.865277777777778" header="0.511805555555556" footer="0.51180555555555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9"/>
  <sheetViews>
    <sheetView workbookViewId="0">
      <pane ySplit="4" topLeftCell="A5" activePane="bottomLeft" state="frozenSplit"/>
      <selection/>
      <selection pane="bottomLeft" activeCell="J11" sqref="J11"/>
    </sheetView>
  </sheetViews>
  <sheetFormatPr defaultColWidth="9" defaultRowHeight="12"/>
  <cols>
    <col min="1" max="1" width="6.66666666666667" style="185" customWidth="1"/>
    <col min="2" max="2" width="7" style="185" customWidth="1"/>
    <col min="3" max="3" width="5.83333333333333" style="185" customWidth="1"/>
    <col min="4" max="4" width="42.3333333333333" style="185" customWidth="1"/>
    <col min="5" max="5" width="17.5" style="185" customWidth="1"/>
    <col min="6" max="16384" width="9" style="185"/>
  </cols>
  <sheetData>
    <row r="1" ht="37" customHeight="1" spans="1:9">
      <c r="A1" s="318" t="s">
        <v>526</v>
      </c>
      <c r="B1" s="34"/>
      <c r="C1" s="34"/>
      <c r="D1" s="34"/>
      <c r="E1" s="34"/>
      <c r="F1" s="197"/>
      <c r="G1" s="197"/>
      <c r="H1" s="197"/>
      <c r="I1" s="197"/>
    </row>
    <row r="2" s="260" customFormat="1" ht="13" customHeight="1" spans="1:9">
      <c r="A2" s="319" t="s">
        <v>527</v>
      </c>
      <c r="B2" s="266"/>
      <c r="C2" s="266"/>
      <c r="D2" s="266"/>
      <c r="E2" s="320" t="s">
        <v>47</v>
      </c>
      <c r="F2" s="266"/>
      <c r="G2" s="266"/>
      <c r="H2" s="266"/>
      <c r="I2" s="266"/>
    </row>
    <row r="3" s="261" customFormat="1" ht="14" customHeight="1" spans="1:9">
      <c r="A3" s="321" t="s">
        <v>178</v>
      </c>
      <c r="B3" s="322"/>
      <c r="C3" s="323"/>
      <c r="D3" s="324" t="s">
        <v>179</v>
      </c>
      <c r="E3" s="324" t="s">
        <v>180</v>
      </c>
      <c r="F3" s="269"/>
      <c r="G3" s="269"/>
      <c r="H3" s="269"/>
      <c r="I3" s="269"/>
    </row>
    <row r="4" s="262" customFormat="1" ht="14" customHeight="1" spans="1:9">
      <c r="A4" s="325" t="s">
        <v>181</v>
      </c>
      <c r="B4" s="325" t="s">
        <v>182</v>
      </c>
      <c r="C4" s="325" t="s">
        <v>183</v>
      </c>
      <c r="D4" s="326"/>
      <c r="E4" s="326"/>
      <c r="F4" s="271"/>
      <c r="G4" s="271"/>
      <c r="H4" s="271"/>
      <c r="I4" s="271"/>
    </row>
    <row r="5" s="262" customFormat="1" ht="14" customHeight="1" spans="1:9">
      <c r="A5" s="327"/>
      <c r="B5" s="63"/>
      <c r="C5" s="71"/>
      <c r="D5" s="71" t="s">
        <v>184</v>
      </c>
      <c r="E5" s="160">
        <v>80244</v>
      </c>
      <c r="F5" s="271"/>
      <c r="G5" s="271"/>
      <c r="H5" s="271"/>
      <c r="I5" s="271"/>
    </row>
    <row r="6" s="262" customFormat="1" ht="14" customHeight="1" spans="1:9">
      <c r="A6" s="327" t="s">
        <v>185</v>
      </c>
      <c r="B6" s="63"/>
      <c r="C6" s="71"/>
      <c r="D6" s="63" t="s">
        <v>186</v>
      </c>
      <c r="E6" s="160">
        <v>8896</v>
      </c>
      <c r="F6" s="271"/>
      <c r="G6" s="271"/>
      <c r="H6" s="271"/>
      <c r="I6" s="271"/>
    </row>
    <row r="7" s="262" customFormat="1" ht="14" customHeight="1" spans="1:9">
      <c r="A7" s="327" t="s">
        <v>187</v>
      </c>
      <c r="B7" s="63" t="s">
        <v>188</v>
      </c>
      <c r="C7" s="71" t="s">
        <v>189</v>
      </c>
      <c r="D7" s="63" t="s">
        <v>190</v>
      </c>
      <c r="E7" s="160">
        <v>0</v>
      </c>
      <c r="F7" s="271"/>
      <c r="G7" s="271"/>
      <c r="H7" s="271"/>
      <c r="I7" s="271"/>
    </row>
    <row r="8" s="262" customFormat="1" ht="14" customHeight="1" spans="1:9">
      <c r="A8" s="327" t="s">
        <v>187</v>
      </c>
      <c r="B8" s="63" t="s">
        <v>188</v>
      </c>
      <c r="C8" s="71" t="s">
        <v>191</v>
      </c>
      <c r="D8" s="63" t="s">
        <v>192</v>
      </c>
      <c r="E8" s="160">
        <v>0</v>
      </c>
      <c r="F8" s="271"/>
      <c r="G8" s="271"/>
      <c r="H8" s="271"/>
      <c r="I8" s="271"/>
    </row>
    <row r="9" s="262" customFormat="1" ht="14" customHeight="1" spans="1:9">
      <c r="A9" s="327" t="s">
        <v>187</v>
      </c>
      <c r="B9" s="63" t="s">
        <v>188</v>
      </c>
      <c r="C9" s="71" t="s">
        <v>193</v>
      </c>
      <c r="D9" s="63" t="s">
        <v>194</v>
      </c>
      <c r="E9" s="160">
        <v>0</v>
      </c>
      <c r="F9" s="271"/>
      <c r="G9" s="271"/>
      <c r="H9" s="271"/>
      <c r="I9" s="271"/>
    </row>
    <row r="10" s="262" customFormat="1" ht="14" customHeight="1" spans="1:9">
      <c r="A10" s="327" t="s">
        <v>187</v>
      </c>
      <c r="B10" s="63" t="s">
        <v>188</v>
      </c>
      <c r="C10" s="71" t="s">
        <v>195</v>
      </c>
      <c r="D10" s="63" t="s">
        <v>196</v>
      </c>
      <c r="E10" s="160">
        <v>0</v>
      </c>
      <c r="F10" s="271"/>
      <c r="G10" s="271"/>
      <c r="H10" s="271"/>
      <c r="I10" s="271"/>
    </row>
    <row r="11" s="262" customFormat="1" ht="14" customHeight="1" spans="1:9">
      <c r="A11" s="327" t="s">
        <v>187</v>
      </c>
      <c r="B11" s="63" t="s">
        <v>197</v>
      </c>
      <c r="C11" s="71" t="s">
        <v>189</v>
      </c>
      <c r="D11" s="63" t="s">
        <v>190</v>
      </c>
      <c r="E11" s="160">
        <v>0</v>
      </c>
      <c r="F11" s="271"/>
      <c r="G11" s="271"/>
      <c r="H11" s="271"/>
      <c r="I11" s="271"/>
    </row>
    <row r="12" s="262" customFormat="1" ht="14" customHeight="1" spans="1:9">
      <c r="A12" s="327" t="s">
        <v>187</v>
      </c>
      <c r="B12" s="63" t="s">
        <v>197</v>
      </c>
      <c r="C12" s="71" t="s">
        <v>191</v>
      </c>
      <c r="D12" s="63" t="s">
        <v>198</v>
      </c>
      <c r="E12" s="160">
        <v>0</v>
      </c>
      <c r="F12" s="271"/>
      <c r="G12" s="271"/>
      <c r="H12" s="271"/>
      <c r="I12" s="271"/>
    </row>
    <row r="13" s="262" customFormat="1" ht="14" customHeight="1" spans="1:9">
      <c r="A13" s="327" t="s">
        <v>187</v>
      </c>
      <c r="B13" s="63" t="s">
        <v>197</v>
      </c>
      <c r="C13" s="71" t="s">
        <v>199</v>
      </c>
      <c r="D13" s="63" t="s">
        <v>200</v>
      </c>
      <c r="E13" s="160">
        <v>0</v>
      </c>
      <c r="F13" s="271"/>
      <c r="G13" s="271"/>
      <c r="H13" s="271"/>
      <c r="I13" s="271"/>
    </row>
    <row r="14" s="262" customFormat="1" ht="14" customHeight="1" spans="1:9">
      <c r="A14" s="327" t="s">
        <v>187</v>
      </c>
      <c r="B14" s="63" t="s">
        <v>197</v>
      </c>
      <c r="C14" s="71" t="s">
        <v>201</v>
      </c>
      <c r="D14" s="63" t="s">
        <v>202</v>
      </c>
      <c r="E14" s="160">
        <v>0</v>
      </c>
      <c r="F14" s="271"/>
      <c r="G14" s="271"/>
      <c r="H14" s="271"/>
      <c r="I14" s="271"/>
    </row>
    <row r="15" s="262" customFormat="1" ht="14" customHeight="1" spans="1:9">
      <c r="A15" s="327" t="s">
        <v>187</v>
      </c>
      <c r="B15" s="63" t="s">
        <v>203</v>
      </c>
      <c r="C15" s="71" t="s">
        <v>189</v>
      </c>
      <c r="D15" s="63" t="s">
        <v>190</v>
      </c>
      <c r="E15" s="160">
        <v>2359</v>
      </c>
      <c r="F15" s="271"/>
      <c r="G15" s="271"/>
      <c r="H15" s="271"/>
      <c r="I15" s="271"/>
    </row>
    <row r="16" s="262" customFormat="1" ht="14" customHeight="1" spans="1:9">
      <c r="A16" s="327" t="s">
        <v>187</v>
      </c>
      <c r="B16" s="63" t="s">
        <v>203</v>
      </c>
      <c r="C16" s="71" t="s">
        <v>204</v>
      </c>
      <c r="D16" s="63" t="s">
        <v>205</v>
      </c>
      <c r="E16" s="160">
        <v>0</v>
      </c>
      <c r="F16" s="271"/>
      <c r="G16" s="271"/>
      <c r="H16" s="271"/>
      <c r="I16" s="271"/>
    </row>
    <row r="17" s="262" customFormat="1" ht="14" customHeight="1" spans="1:9">
      <c r="A17" s="327" t="s">
        <v>187</v>
      </c>
      <c r="B17" s="63" t="s">
        <v>203</v>
      </c>
      <c r="C17" s="438" t="s">
        <v>199</v>
      </c>
      <c r="D17" s="63" t="s">
        <v>206</v>
      </c>
      <c r="E17" s="160">
        <v>597</v>
      </c>
      <c r="F17" s="271"/>
      <c r="G17" s="271"/>
      <c r="H17" s="271"/>
      <c r="I17" s="271"/>
    </row>
    <row r="18" s="262" customFormat="1" ht="14" customHeight="1" spans="1:9">
      <c r="A18" s="327" t="s">
        <v>187</v>
      </c>
      <c r="B18" s="63" t="s">
        <v>203</v>
      </c>
      <c r="C18" s="438" t="s">
        <v>195</v>
      </c>
      <c r="D18" s="63" t="s">
        <v>207</v>
      </c>
      <c r="E18" s="160">
        <v>24</v>
      </c>
      <c r="F18" s="271"/>
      <c r="G18" s="271"/>
      <c r="H18" s="271"/>
      <c r="I18" s="271"/>
    </row>
    <row r="19" s="262" customFormat="1" ht="14" customHeight="1" spans="1:9">
      <c r="A19" s="327" t="s">
        <v>187</v>
      </c>
      <c r="B19" s="63" t="s">
        <v>203</v>
      </c>
      <c r="C19" s="71" t="s">
        <v>208</v>
      </c>
      <c r="D19" s="63" t="s">
        <v>209</v>
      </c>
      <c r="E19" s="160">
        <v>3</v>
      </c>
      <c r="F19" s="271"/>
      <c r="G19" s="271"/>
      <c r="H19" s="271"/>
      <c r="I19" s="271"/>
    </row>
    <row r="20" s="262" customFormat="1" ht="14" customHeight="1" spans="1:9">
      <c r="A20" s="327" t="s">
        <v>187</v>
      </c>
      <c r="B20" s="63" t="s">
        <v>203</v>
      </c>
      <c r="C20" s="71" t="s">
        <v>201</v>
      </c>
      <c r="D20" s="63" t="s">
        <v>210</v>
      </c>
      <c r="E20" s="160">
        <v>595</v>
      </c>
      <c r="F20" s="271"/>
      <c r="G20" s="271"/>
      <c r="H20" s="271"/>
      <c r="I20" s="271"/>
    </row>
    <row r="21" s="262" customFormat="1" ht="14" customHeight="1" spans="1:9">
      <c r="A21" s="327" t="s">
        <v>187</v>
      </c>
      <c r="B21" s="63" t="s">
        <v>211</v>
      </c>
      <c r="C21" s="71" t="s">
        <v>189</v>
      </c>
      <c r="D21" s="63" t="s">
        <v>190</v>
      </c>
      <c r="E21" s="160">
        <v>46</v>
      </c>
      <c r="F21" s="271"/>
      <c r="G21" s="271"/>
      <c r="H21" s="271"/>
      <c r="I21" s="271"/>
    </row>
    <row r="22" s="262" customFormat="1" ht="14" customHeight="1" spans="1:9">
      <c r="A22" s="327" t="s">
        <v>187</v>
      </c>
      <c r="B22" s="438" t="s">
        <v>191</v>
      </c>
      <c r="C22" s="71">
        <v>99</v>
      </c>
      <c r="D22" s="328" t="s">
        <v>212</v>
      </c>
      <c r="E22" s="160">
        <v>150</v>
      </c>
      <c r="F22" s="271"/>
      <c r="G22" s="271"/>
      <c r="H22" s="271"/>
      <c r="I22" s="271"/>
    </row>
    <row r="23" s="262" customFormat="1" ht="14" customHeight="1" spans="1:9">
      <c r="A23" s="327" t="s">
        <v>187</v>
      </c>
      <c r="B23" s="63" t="s">
        <v>213</v>
      </c>
      <c r="C23" s="438" t="s">
        <v>189</v>
      </c>
      <c r="D23" s="63" t="s">
        <v>190</v>
      </c>
      <c r="E23" s="160">
        <v>43</v>
      </c>
      <c r="F23" s="271"/>
      <c r="G23" s="271"/>
      <c r="H23" s="271"/>
      <c r="I23" s="271"/>
    </row>
    <row r="24" s="262" customFormat="1" ht="14" customHeight="1" spans="1:9">
      <c r="A24" s="327" t="s">
        <v>187</v>
      </c>
      <c r="B24" s="63" t="s">
        <v>213</v>
      </c>
      <c r="C24" s="438" t="s">
        <v>214</v>
      </c>
      <c r="D24" s="63" t="s">
        <v>215</v>
      </c>
      <c r="E24" s="160">
        <v>20</v>
      </c>
      <c r="F24" s="271"/>
      <c r="G24" s="271"/>
      <c r="H24" s="271"/>
      <c r="I24" s="271"/>
    </row>
    <row r="25" s="262" customFormat="1" ht="14" customHeight="1" spans="1:9">
      <c r="A25" s="327" t="s">
        <v>187</v>
      </c>
      <c r="B25" s="63" t="s">
        <v>213</v>
      </c>
      <c r="C25" s="71" t="s">
        <v>195</v>
      </c>
      <c r="D25" s="63" t="s">
        <v>216</v>
      </c>
      <c r="E25" s="160">
        <v>10</v>
      </c>
      <c r="F25" s="271"/>
      <c r="G25" s="271"/>
      <c r="H25" s="271"/>
      <c r="I25" s="271"/>
    </row>
    <row r="26" s="262" customFormat="1" ht="14" customHeight="1" spans="1:9">
      <c r="A26" s="327" t="s">
        <v>187</v>
      </c>
      <c r="B26" s="63" t="s">
        <v>217</v>
      </c>
      <c r="C26" s="71" t="s">
        <v>189</v>
      </c>
      <c r="D26" s="63" t="s">
        <v>190</v>
      </c>
      <c r="E26" s="160">
        <v>324</v>
      </c>
      <c r="F26" s="271"/>
      <c r="G26" s="271"/>
      <c r="H26" s="271"/>
      <c r="I26" s="271"/>
    </row>
    <row r="27" s="262" customFormat="1" ht="14" customHeight="1" spans="1:9">
      <c r="A27" s="327" t="s">
        <v>187</v>
      </c>
      <c r="B27" s="63" t="s">
        <v>217</v>
      </c>
      <c r="C27" s="71">
        <v>6</v>
      </c>
      <c r="D27" s="328" t="s">
        <v>218</v>
      </c>
      <c r="E27" s="160">
        <v>5</v>
      </c>
      <c r="F27" s="271"/>
      <c r="G27" s="271"/>
      <c r="H27" s="271"/>
      <c r="I27" s="271"/>
    </row>
    <row r="28" s="262" customFormat="1" ht="14" customHeight="1" spans="1:9">
      <c r="A28" s="327" t="s">
        <v>187</v>
      </c>
      <c r="B28" s="63" t="s">
        <v>217</v>
      </c>
      <c r="C28" s="71" t="s">
        <v>214</v>
      </c>
      <c r="D28" s="63" t="s">
        <v>219</v>
      </c>
      <c r="E28" s="160">
        <v>135</v>
      </c>
      <c r="F28" s="271"/>
      <c r="G28" s="271"/>
      <c r="H28" s="271"/>
      <c r="I28" s="271"/>
    </row>
    <row r="29" s="262" customFormat="1" ht="14" customHeight="1" spans="1:9">
      <c r="A29" s="327" t="s">
        <v>187</v>
      </c>
      <c r="B29" s="63" t="s">
        <v>217</v>
      </c>
      <c r="C29" s="438" t="s">
        <v>195</v>
      </c>
      <c r="D29" s="328" t="s">
        <v>220</v>
      </c>
      <c r="E29" s="160">
        <v>150</v>
      </c>
      <c r="F29" s="271"/>
      <c r="G29" s="271"/>
      <c r="H29" s="271"/>
      <c r="I29" s="271"/>
    </row>
    <row r="30" s="262" customFormat="1" ht="14" customHeight="1" spans="1:9">
      <c r="A30" s="327" t="s">
        <v>187</v>
      </c>
      <c r="B30" s="63" t="s">
        <v>217</v>
      </c>
      <c r="C30" s="71" t="s">
        <v>201</v>
      </c>
      <c r="D30" s="63" t="s">
        <v>221</v>
      </c>
      <c r="E30" s="160">
        <v>30</v>
      </c>
      <c r="F30" s="271"/>
      <c r="G30" s="271"/>
      <c r="H30" s="271"/>
      <c r="I30" s="271"/>
    </row>
    <row r="31" s="262" customFormat="1" ht="14" customHeight="1" spans="1:9">
      <c r="A31" s="327" t="s">
        <v>187</v>
      </c>
      <c r="B31" s="63" t="s">
        <v>222</v>
      </c>
      <c r="C31" s="71">
        <v>99</v>
      </c>
      <c r="D31" s="328" t="s">
        <v>223</v>
      </c>
      <c r="E31" s="160">
        <v>700</v>
      </c>
      <c r="F31" s="271"/>
      <c r="G31" s="271"/>
      <c r="H31" s="271"/>
      <c r="I31" s="271"/>
    </row>
    <row r="32" s="262" customFormat="1" ht="14" customHeight="1" spans="1:9">
      <c r="A32" s="327" t="s">
        <v>187</v>
      </c>
      <c r="B32" s="63" t="s">
        <v>224</v>
      </c>
      <c r="C32" s="71" t="s">
        <v>189</v>
      </c>
      <c r="D32" s="63" t="s">
        <v>190</v>
      </c>
      <c r="E32" s="160">
        <v>0</v>
      </c>
      <c r="F32" s="271"/>
      <c r="G32" s="271"/>
      <c r="H32" s="271"/>
      <c r="I32" s="271"/>
    </row>
    <row r="33" s="262" customFormat="1" ht="14" customHeight="1" spans="1:9">
      <c r="A33" s="327" t="s">
        <v>187</v>
      </c>
      <c r="B33" s="63" t="s">
        <v>224</v>
      </c>
      <c r="C33" s="71" t="s">
        <v>204</v>
      </c>
      <c r="D33" s="63" t="s">
        <v>205</v>
      </c>
      <c r="E33" s="160">
        <v>0</v>
      </c>
      <c r="F33" s="271"/>
      <c r="G33" s="271"/>
      <c r="H33" s="271"/>
      <c r="I33" s="271"/>
    </row>
    <row r="34" s="262" customFormat="1" ht="14" customHeight="1" spans="1:9">
      <c r="A34" s="327" t="s">
        <v>187</v>
      </c>
      <c r="B34" s="71">
        <v>11</v>
      </c>
      <c r="C34" s="71" t="s">
        <v>189</v>
      </c>
      <c r="D34" s="63" t="s">
        <v>190</v>
      </c>
      <c r="E34" s="160">
        <v>47</v>
      </c>
      <c r="F34" s="271"/>
      <c r="G34" s="271"/>
      <c r="H34" s="271"/>
      <c r="I34" s="271"/>
    </row>
    <row r="35" s="262" customFormat="1" ht="14" customHeight="1" spans="1:9">
      <c r="A35" s="327" t="s">
        <v>187</v>
      </c>
      <c r="B35" s="63" t="s">
        <v>225</v>
      </c>
      <c r="C35" s="71">
        <v>99</v>
      </c>
      <c r="D35" s="328" t="s">
        <v>226</v>
      </c>
      <c r="E35" s="160">
        <v>61</v>
      </c>
      <c r="F35" s="271"/>
      <c r="G35" s="271"/>
      <c r="H35" s="271"/>
      <c r="I35" s="271"/>
    </row>
    <row r="36" s="262" customFormat="1" ht="14" customHeight="1" spans="1:9">
      <c r="A36" s="327" t="s">
        <v>187</v>
      </c>
      <c r="B36" s="63" t="s">
        <v>227</v>
      </c>
      <c r="C36" s="71" t="s">
        <v>189</v>
      </c>
      <c r="D36" s="63" t="s">
        <v>190</v>
      </c>
      <c r="E36" s="160">
        <v>50</v>
      </c>
      <c r="F36" s="271"/>
      <c r="G36" s="271"/>
      <c r="H36" s="271"/>
      <c r="I36" s="271"/>
    </row>
    <row r="37" s="262" customFormat="1" ht="14" customHeight="1" spans="1:9">
      <c r="A37" s="327" t="s">
        <v>187</v>
      </c>
      <c r="B37" s="63" t="s">
        <v>227</v>
      </c>
      <c r="C37" s="438" t="s">
        <v>195</v>
      </c>
      <c r="D37" s="63" t="s">
        <v>228</v>
      </c>
      <c r="E37" s="160">
        <v>50</v>
      </c>
      <c r="F37" s="271"/>
      <c r="G37" s="271"/>
      <c r="H37" s="271"/>
      <c r="I37" s="271"/>
    </row>
    <row r="38" s="262" customFormat="1" ht="14" customHeight="1" spans="1:9">
      <c r="A38" s="327" t="s">
        <v>187</v>
      </c>
      <c r="B38" s="63" t="s">
        <v>227</v>
      </c>
      <c r="C38" s="71">
        <v>50</v>
      </c>
      <c r="D38" s="63" t="s">
        <v>209</v>
      </c>
      <c r="E38" s="160">
        <v>74</v>
      </c>
      <c r="F38" s="271"/>
      <c r="G38" s="271"/>
      <c r="H38" s="271"/>
      <c r="I38" s="271"/>
    </row>
    <row r="39" s="262" customFormat="1" ht="14" customHeight="1" spans="1:9">
      <c r="A39" s="327" t="s">
        <v>187</v>
      </c>
      <c r="B39" s="71">
        <v>13</v>
      </c>
      <c r="C39" s="71">
        <v>99</v>
      </c>
      <c r="D39" s="328" t="s">
        <v>229</v>
      </c>
      <c r="E39" s="160">
        <v>1742</v>
      </c>
      <c r="F39" s="271"/>
      <c r="G39" s="271"/>
      <c r="H39" s="271"/>
      <c r="I39" s="271"/>
    </row>
    <row r="40" s="262" customFormat="1" ht="14" customHeight="1" spans="1:9">
      <c r="A40" s="327" t="s">
        <v>187</v>
      </c>
      <c r="B40" s="71">
        <v>14</v>
      </c>
      <c r="C40" s="71">
        <v>99</v>
      </c>
      <c r="D40" s="328" t="s">
        <v>230</v>
      </c>
      <c r="E40" s="160">
        <v>8</v>
      </c>
      <c r="F40" s="271"/>
      <c r="G40" s="271"/>
      <c r="H40" s="271"/>
      <c r="I40" s="271"/>
    </row>
    <row r="41" s="262" customFormat="1" ht="14" customHeight="1" spans="1:9">
      <c r="A41" s="327" t="s">
        <v>187</v>
      </c>
      <c r="B41" s="71">
        <v>23</v>
      </c>
      <c r="C41" s="71">
        <v>99</v>
      </c>
      <c r="D41" s="328" t="s">
        <v>231</v>
      </c>
      <c r="E41" s="160">
        <v>3</v>
      </c>
      <c r="F41" s="271"/>
      <c r="G41" s="271"/>
      <c r="H41" s="271"/>
      <c r="I41" s="271"/>
    </row>
    <row r="42" s="262" customFormat="1" ht="14" customHeight="1" spans="1:9">
      <c r="A42" s="327" t="s">
        <v>187</v>
      </c>
      <c r="B42" s="63" t="s">
        <v>232</v>
      </c>
      <c r="C42" s="71" t="s">
        <v>191</v>
      </c>
      <c r="D42" s="63" t="s">
        <v>233</v>
      </c>
      <c r="E42" s="160">
        <v>0</v>
      </c>
      <c r="F42" s="271"/>
      <c r="G42" s="271"/>
      <c r="H42" s="271"/>
      <c r="I42" s="271"/>
    </row>
    <row r="43" s="262" customFormat="1" ht="14" customHeight="1" spans="1:9">
      <c r="A43" s="327" t="s">
        <v>187</v>
      </c>
      <c r="B43" s="63" t="s">
        <v>234</v>
      </c>
      <c r="C43" s="71" t="s">
        <v>189</v>
      </c>
      <c r="D43" s="63" t="s">
        <v>190</v>
      </c>
      <c r="E43" s="160">
        <v>0</v>
      </c>
      <c r="F43" s="271"/>
      <c r="G43" s="271"/>
      <c r="H43" s="271"/>
      <c r="I43" s="271"/>
    </row>
    <row r="44" s="262" customFormat="1" ht="14" customHeight="1" spans="1:9">
      <c r="A44" s="327" t="s">
        <v>187</v>
      </c>
      <c r="B44" s="63" t="s">
        <v>235</v>
      </c>
      <c r="C44" s="71" t="s">
        <v>189</v>
      </c>
      <c r="D44" s="63" t="s">
        <v>190</v>
      </c>
      <c r="E44" s="160">
        <v>0</v>
      </c>
      <c r="F44" s="271"/>
      <c r="G44" s="271"/>
      <c r="H44" s="271"/>
      <c r="I44" s="271"/>
    </row>
    <row r="45" s="262" customFormat="1" ht="14" customHeight="1" spans="1:9">
      <c r="A45" s="327" t="s">
        <v>187</v>
      </c>
      <c r="B45" s="63" t="s">
        <v>235</v>
      </c>
      <c r="C45" s="71" t="s">
        <v>204</v>
      </c>
      <c r="D45" s="63" t="s">
        <v>205</v>
      </c>
      <c r="E45" s="160">
        <v>0</v>
      </c>
      <c r="F45" s="271"/>
      <c r="G45" s="271"/>
      <c r="H45" s="271"/>
      <c r="I45" s="271"/>
    </row>
    <row r="46" s="262" customFormat="1" ht="14" customHeight="1" spans="1:9">
      <c r="A46" s="327" t="s">
        <v>187</v>
      </c>
      <c r="B46" s="63" t="s">
        <v>236</v>
      </c>
      <c r="C46" s="71" t="s">
        <v>189</v>
      </c>
      <c r="D46" s="63" t="s">
        <v>190</v>
      </c>
      <c r="E46" s="160">
        <v>0</v>
      </c>
      <c r="F46" s="271"/>
      <c r="G46" s="271"/>
      <c r="H46" s="271"/>
      <c r="I46" s="271"/>
    </row>
    <row r="47" s="262" customFormat="1" ht="14" customHeight="1" spans="1:5">
      <c r="A47" s="329" t="s">
        <v>187</v>
      </c>
      <c r="B47" s="274" t="s">
        <v>236</v>
      </c>
      <c r="C47" s="330" t="s">
        <v>204</v>
      </c>
      <c r="D47" s="274" t="s">
        <v>205</v>
      </c>
      <c r="E47" s="331">
        <v>0</v>
      </c>
    </row>
    <row r="48" s="262" customFormat="1" ht="14" customHeight="1" spans="1:5">
      <c r="A48" s="329" t="s">
        <v>187</v>
      </c>
      <c r="B48" s="274" t="s">
        <v>236</v>
      </c>
      <c r="C48" s="330" t="s">
        <v>208</v>
      </c>
      <c r="D48" s="274" t="s">
        <v>209</v>
      </c>
      <c r="E48" s="331">
        <v>2</v>
      </c>
    </row>
    <row r="49" s="262" customFormat="1" ht="14" customHeight="1" spans="1:5">
      <c r="A49" s="329" t="s">
        <v>187</v>
      </c>
      <c r="B49" s="274" t="s">
        <v>236</v>
      </c>
      <c r="C49" s="330" t="s">
        <v>201</v>
      </c>
      <c r="D49" s="274" t="s">
        <v>237</v>
      </c>
      <c r="E49" s="331">
        <v>0</v>
      </c>
    </row>
    <row r="50" s="262" customFormat="1" ht="14" customHeight="1" spans="1:5">
      <c r="A50" s="329" t="s">
        <v>187</v>
      </c>
      <c r="B50" s="274" t="s">
        <v>238</v>
      </c>
      <c r="C50" s="330" t="s">
        <v>189</v>
      </c>
      <c r="D50" s="274" t="s">
        <v>190</v>
      </c>
      <c r="E50" s="331">
        <v>58</v>
      </c>
    </row>
    <row r="51" s="262" customFormat="1" ht="14" customHeight="1" spans="1:5">
      <c r="A51" s="329" t="s">
        <v>187</v>
      </c>
      <c r="B51" s="274" t="s">
        <v>238</v>
      </c>
      <c r="C51" s="439" t="s">
        <v>191</v>
      </c>
      <c r="D51" s="332" t="s">
        <v>239</v>
      </c>
      <c r="E51" s="331">
        <v>1053</v>
      </c>
    </row>
    <row r="52" s="262" customFormat="1" ht="14" customHeight="1" spans="1:5">
      <c r="A52" s="329" t="s">
        <v>187</v>
      </c>
      <c r="B52" s="274" t="s">
        <v>238</v>
      </c>
      <c r="C52" s="330" t="s">
        <v>201</v>
      </c>
      <c r="D52" s="274" t="s">
        <v>240</v>
      </c>
      <c r="E52" s="331">
        <v>32</v>
      </c>
    </row>
    <row r="53" s="262" customFormat="1" ht="14" customHeight="1" spans="1:5">
      <c r="A53" s="329" t="s">
        <v>187</v>
      </c>
      <c r="B53" s="274" t="s">
        <v>241</v>
      </c>
      <c r="C53" s="330" t="s">
        <v>189</v>
      </c>
      <c r="D53" s="274" t="s">
        <v>190</v>
      </c>
      <c r="E53" s="331">
        <v>0</v>
      </c>
    </row>
    <row r="54" s="262" customFormat="1" ht="14" customHeight="1" spans="1:5">
      <c r="A54" s="329" t="s">
        <v>187</v>
      </c>
      <c r="B54" s="274" t="s">
        <v>241</v>
      </c>
      <c r="C54" s="330" t="s">
        <v>204</v>
      </c>
      <c r="D54" s="274" t="s">
        <v>205</v>
      </c>
      <c r="E54" s="331">
        <v>0</v>
      </c>
    </row>
    <row r="55" s="262" customFormat="1" ht="14" customHeight="1" spans="1:5">
      <c r="A55" s="329" t="s">
        <v>187</v>
      </c>
      <c r="B55" s="274" t="s">
        <v>241</v>
      </c>
      <c r="C55" s="330" t="s">
        <v>208</v>
      </c>
      <c r="D55" s="274" t="s">
        <v>209</v>
      </c>
      <c r="E55" s="331">
        <v>0</v>
      </c>
    </row>
    <row r="56" s="262" customFormat="1" ht="14" customHeight="1" spans="1:5">
      <c r="A56" s="329" t="s">
        <v>187</v>
      </c>
      <c r="B56" s="274" t="s">
        <v>242</v>
      </c>
      <c r="C56" s="330" t="s">
        <v>189</v>
      </c>
      <c r="D56" s="274" t="s">
        <v>190</v>
      </c>
      <c r="E56" s="331">
        <v>0</v>
      </c>
    </row>
    <row r="57" s="262" customFormat="1" ht="14" customHeight="1" spans="1:5">
      <c r="A57" s="329" t="s">
        <v>187</v>
      </c>
      <c r="B57" s="330">
        <v>36</v>
      </c>
      <c r="C57" s="330">
        <v>99</v>
      </c>
      <c r="D57" s="332" t="s">
        <v>243</v>
      </c>
      <c r="E57" s="331">
        <v>20</v>
      </c>
    </row>
    <row r="58" s="262" customFormat="1" ht="14" customHeight="1" spans="1:5">
      <c r="A58" s="329" t="s">
        <v>187</v>
      </c>
      <c r="B58" s="274" t="s">
        <v>244</v>
      </c>
      <c r="C58" s="330" t="s">
        <v>189</v>
      </c>
      <c r="D58" s="274" t="s">
        <v>190</v>
      </c>
      <c r="E58" s="331">
        <v>220</v>
      </c>
    </row>
    <row r="59" s="262" customFormat="1" ht="14" customHeight="1" spans="1:5">
      <c r="A59" s="329" t="s">
        <v>187</v>
      </c>
      <c r="B59" s="274" t="s">
        <v>244</v>
      </c>
      <c r="C59" s="330" t="s">
        <v>191</v>
      </c>
      <c r="D59" s="274" t="s">
        <v>245</v>
      </c>
      <c r="E59" s="331">
        <v>15</v>
      </c>
    </row>
    <row r="60" s="262" customFormat="1" ht="14" customHeight="1" spans="1:5">
      <c r="A60" s="329" t="s">
        <v>187</v>
      </c>
      <c r="B60" s="330">
        <v>38</v>
      </c>
      <c r="C60" s="330" t="s">
        <v>201</v>
      </c>
      <c r="D60" s="332" t="s">
        <v>246</v>
      </c>
      <c r="E60" s="331">
        <v>160</v>
      </c>
    </row>
    <row r="61" s="262" customFormat="1" ht="14" customHeight="1" spans="1:5">
      <c r="A61" s="329" t="s">
        <v>187</v>
      </c>
      <c r="B61" s="330" t="s">
        <v>201</v>
      </c>
      <c r="C61" s="330" t="s">
        <v>201</v>
      </c>
      <c r="D61" s="332" t="s">
        <v>247</v>
      </c>
      <c r="E61" s="331">
        <v>110</v>
      </c>
    </row>
    <row r="62" s="262" customFormat="1" ht="14" customHeight="1" spans="1:5">
      <c r="A62" s="329" t="s">
        <v>248</v>
      </c>
      <c r="B62" s="274"/>
      <c r="C62" s="330"/>
      <c r="D62" s="274" t="s">
        <v>249</v>
      </c>
      <c r="E62" s="331">
        <v>36</v>
      </c>
    </row>
    <row r="63" s="262" customFormat="1" ht="14" customHeight="1" spans="1:5">
      <c r="A63" s="329" t="s">
        <v>250</v>
      </c>
      <c r="B63" s="274" t="s">
        <v>217</v>
      </c>
      <c r="C63" s="330" t="s">
        <v>189</v>
      </c>
      <c r="D63" s="274" t="s">
        <v>251</v>
      </c>
      <c r="E63" s="331">
        <v>3</v>
      </c>
    </row>
    <row r="64" s="262" customFormat="1" ht="14" customHeight="1" spans="1:5">
      <c r="A64" s="329" t="s">
        <v>250</v>
      </c>
      <c r="B64" s="439" t="s">
        <v>193</v>
      </c>
      <c r="C64" s="439" t="s">
        <v>193</v>
      </c>
      <c r="D64" s="332" t="s">
        <v>252</v>
      </c>
      <c r="E64" s="331">
        <v>33</v>
      </c>
    </row>
    <row r="65" s="262" customFormat="1" ht="14" customHeight="1" spans="1:5">
      <c r="A65" s="329" t="s">
        <v>253</v>
      </c>
      <c r="B65" s="274"/>
      <c r="C65" s="330"/>
      <c r="D65" s="274" t="s">
        <v>254</v>
      </c>
      <c r="E65" s="331">
        <v>2862</v>
      </c>
    </row>
    <row r="66" s="262" customFormat="1" ht="14" customHeight="1" spans="1:5">
      <c r="A66" s="329" t="s">
        <v>255</v>
      </c>
      <c r="B66" s="274" t="s">
        <v>188</v>
      </c>
      <c r="C66" s="330" t="s">
        <v>189</v>
      </c>
      <c r="D66" s="274" t="s">
        <v>256</v>
      </c>
      <c r="E66" s="331">
        <v>0</v>
      </c>
    </row>
    <row r="67" s="262" customFormat="1" ht="14" customHeight="1" spans="1:5">
      <c r="A67" s="329" t="s">
        <v>255</v>
      </c>
      <c r="B67" s="274" t="s">
        <v>188</v>
      </c>
      <c r="C67" s="330" t="s">
        <v>201</v>
      </c>
      <c r="D67" s="274" t="s">
        <v>257</v>
      </c>
      <c r="E67" s="331">
        <v>0</v>
      </c>
    </row>
    <row r="68" s="262" customFormat="1" ht="14" customHeight="1" spans="1:5">
      <c r="A68" s="329" t="s">
        <v>255</v>
      </c>
      <c r="B68" s="274" t="s">
        <v>197</v>
      </c>
      <c r="C68" s="330" t="s">
        <v>189</v>
      </c>
      <c r="D68" s="274" t="s">
        <v>190</v>
      </c>
      <c r="E68" s="331">
        <v>2062</v>
      </c>
    </row>
    <row r="69" s="262" customFormat="1" ht="14" customHeight="1" spans="1:5">
      <c r="A69" s="329" t="s">
        <v>255</v>
      </c>
      <c r="B69" s="274" t="s">
        <v>197</v>
      </c>
      <c r="C69" s="330" t="s">
        <v>204</v>
      </c>
      <c r="D69" s="274" t="s">
        <v>205</v>
      </c>
      <c r="E69" s="331">
        <v>0</v>
      </c>
    </row>
    <row r="70" s="262" customFormat="1" ht="14" customHeight="1" spans="1:5">
      <c r="A70" s="329" t="s">
        <v>255</v>
      </c>
      <c r="B70" s="274" t="s">
        <v>197</v>
      </c>
      <c r="C70" s="330" t="s">
        <v>258</v>
      </c>
      <c r="D70" s="274" t="s">
        <v>219</v>
      </c>
      <c r="E70" s="331">
        <v>0</v>
      </c>
    </row>
    <row r="71" s="262" customFormat="1" ht="14" customHeight="1" spans="1:5">
      <c r="A71" s="329" t="s">
        <v>255</v>
      </c>
      <c r="B71" s="274" t="s">
        <v>197</v>
      </c>
      <c r="C71" s="330" t="s">
        <v>259</v>
      </c>
      <c r="D71" s="274" t="s">
        <v>260</v>
      </c>
      <c r="E71" s="331">
        <v>0</v>
      </c>
    </row>
    <row r="72" s="262" customFormat="1" ht="14" customHeight="1" spans="1:5">
      <c r="A72" s="329" t="s">
        <v>255</v>
      </c>
      <c r="B72" s="274" t="s">
        <v>197</v>
      </c>
      <c r="C72" s="330" t="s">
        <v>201</v>
      </c>
      <c r="D72" s="274" t="s">
        <v>261</v>
      </c>
      <c r="E72" s="331">
        <v>800</v>
      </c>
    </row>
    <row r="73" s="262" customFormat="1" ht="14" customHeight="1" spans="1:5">
      <c r="A73" s="329" t="s">
        <v>255</v>
      </c>
      <c r="B73" s="274" t="s">
        <v>217</v>
      </c>
      <c r="C73" s="330" t="s">
        <v>189</v>
      </c>
      <c r="D73" s="274" t="s">
        <v>190</v>
      </c>
      <c r="E73" s="331">
        <v>0</v>
      </c>
    </row>
    <row r="74" s="262" customFormat="1" ht="14" customHeight="1" spans="1:5">
      <c r="A74" s="329" t="s">
        <v>255</v>
      </c>
      <c r="B74" s="274" t="s">
        <v>217</v>
      </c>
      <c r="C74" s="330" t="s">
        <v>204</v>
      </c>
      <c r="D74" s="274" t="s">
        <v>205</v>
      </c>
      <c r="E74" s="331">
        <v>0</v>
      </c>
    </row>
    <row r="75" s="262" customFormat="1" ht="14" customHeight="1" spans="1:5">
      <c r="A75" s="329" t="s">
        <v>255</v>
      </c>
      <c r="B75" s="274" t="s">
        <v>217</v>
      </c>
      <c r="C75" s="330" t="s">
        <v>199</v>
      </c>
      <c r="D75" s="274" t="s">
        <v>262</v>
      </c>
      <c r="E75" s="331">
        <v>0</v>
      </c>
    </row>
    <row r="76" s="262" customFormat="1" ht="14" customHeight="1" spans="1:5">
      <c r="A76" s="329" t="s">
        <v>255</v>
      </c>
      <c r="B76" s="274" t="s">
        <v>217</v>
      </c>
      <c r="C76" s="330" t="s">
        <v>214</v>
      </c>
      <c r="D76" s="274" t="s">
        <v>263</v>
      </c>
      <c r="E76" s="331">
        <v>0</v>
      </c>
    </row>
    <row r="77" s="262" customFormat="1" ht="14" customHeight="1" spans="1:5">
      <c r="A77" s="329" t="s">
        <v>255</v>
      </c>
      <c r="B77" s="274" t="s">
        <v>217</v>
      </c>
      <c r="C77" s="330" t="s">
        <v>264</v>
      </c>
      <c r="D77" s="274" t="s">
        <v>265</v>
      </c>
      <c r="E77" s="331">
        <v>0</v>
      </c>
    </row>
    <row r="78" s="262" customFormat="1" ht="14" customHeight="1" spans="1:5">
      <c r="A78" s="329" t="s">
        <v>266</v>
      </c>
      <c r="B78" s="274"/>
      <c r="C78" s="330"/>
      <c r="D78" s="274" t="s">
        <v>267</v>
      </c>
      <c r="E78" s="331">
        <v>15268</v>
      </c>
    </row>
    <row r="79" s="262" customFormat="1" ht="14" customHeight="1" spans="1:5">
      <c r="A79" s="329" t="s">
        <v>268</v>
      </c>
      <c r="B79" s="274" t="s">
        <v>188</v>
      </c>
      <c r="C79" s="330" t="s">
        <v>189</v>
      </c>
      <c r="D79" s="274" t="s">
        <v>190</v>
      </c>
      <c r="E79" s="331">
        <v>42</v>
      </c>
    </row>
    <row r="80" s="262" customFormat="1" ht="14" customHeight="1" spans="1:5">
      <c r="A80" s="329" t="s">
        <v>268</v>
      </c>
      <c r="B80" s="274" t="s">
        <v>197</v>
      </c>
      <c r="C80" s="330" t="s">
        <v>189</v>
      </c>
      <c r="D80" s="274" t="s">
        <v>269</v>
      </c>
      <c r="E80" s="331">
        <v>2087</v>
      </c>
    </row>
    <row r="81" s="262" customFormat="1" ht="14" customHeight="1" spans="1:5">
      <c r="A81" s="329" t="s">
        <v>268</v>
      </c>
      <c r="B81" s="274" t="s">
        <v>197</v>
      </c>
      <c r="C81" s="330" t="s">
        <v>204</v>
      </c>
      <c r="D81" s="274" t="s">
        <v>270</v>
      </c>
      <c r="E81" s="331">
        <v>4316</v>
      </c>
    </row>
    <row r="82" s="262" customFormat="1" ht="14" customHeight="1" spans="1:5">
      <c r="A82" s="329" t="s">
        <v>268</v>
      </c>
      <c r="B82" s="274" t="s">
        <v>197</v>
      </c>
      <c r="C82" s="330" t="s">
        <v>271</v>
      </c>
      <c r="D82" s="274" t="s">
        <v>272</v>
      </c>
      <c r="E82" s="331">
        <v>3106</v>
      </c>
    </row>
    <row r="83" s="262" customFormat="1" ht="14" customHeight="1" spans="1:5">
      <c r="A83" s="329" t="s">
        <v>268</v>
      </c>
      <c r="B83" s="274" t="s">
        <v>197</v>
      </c>
      <c r="C83" s="330" t="s">
        <v>191</v>
      </c>
      <c r="D83" s="274" t="s">
        <v>273</v>
      </c>
      <c r="E83" s="331">
        <v>867</v>
      </c>
    </row>
    <row r="84" s="262" customFormat="1" ht="14" customHeight="1" spans="1:5">
      <c r="A84" s="329" t="s">
        <v>268</v>
      </c>
      <c r="B84" s="439" t="s">
        <v>204</v>
      </c>
      <c r="C84" s="439" t="s">
        <v>199</v>
      </c>
      <c r="D84" s="332" t="s">
        <v>274</v>
      </c>
      <c r="E84" s="331">
        <v>12</v>
      </c>
    </row>
    <row r="85" s="262" customFormat="1" ht="14" customHeight="1" spans="1:5">
      <c r="A85" s="329" t="s">
        <v>268</v>
      </c>
      <c r="B85" s="274" t="s">
        <v>197</v>
      </c>
      <c r="C85" s="330" t="s">
        <v>201</v>
      </c>
      <c r="D85" s="274" t="s">
        <v>275</v>
      </c>
      <c r="E85" s="331">
        <v>314</v>
      </c>
    </row>
    <row r="86" s="262" customFormat="1" ht="14" customHeight="1" spans="1:5">
      <c r="A86" s="329" t="s">
        <v>268</v>
      </c>
      <c r="B86" s="274" t="s">
        <v>203</v>
      </c>
      <c r="C86" s="330">
        <v>99</v>
      </c>
      <c r="D86" s="332" t="s">
        <v>276</v>
      </c>
      <c r="E86" s="331">
        <v>2</v>
      </c>
    </row>
    <row r="87" s="262" customFormat="1" ht="14" customHeight="1" spans="1:5">
      <c r="A87" s="329" t="s">
        <v>268</v>
      </c>
      <c r="B87" s="439" t="s">
        <v>191</v>
      </c>
      <c r="C87" s="330">
        <v>99</v>
      </c>
      <c r="D87" s="332" t="s">
        <v>277</v>
      </c>
      <c r="E87" s="331">
        <v>74</v>
      </c>
    </row>
    <row r="88" s="262" customFormat="1" ht="14" customHeight="1" spans="1:5">
      <c r="A88" s="329" t="s">
        <v>268</v>
      </c>
      <c r="B88" s="439" t="s">
        <v>195</v>
      </c>
      <c r="C88" s="439" t="s">
        <v>271</v>
      </c>
      <c r="D88" s="332" t="s">
        <v>278</v>
      </c>
      <c r="E88" s="331">
        <v>3</v>
      </c>
    </row>
    <row r="89" s="262" customFormat="1" ht="14" customHeight="1" spans="1:5">
      <c r="A89" s="329" t="s">
        <v>268</v>
      </c>
      <c r="B89" s="274" t="s">
        <v>279</v>
      </c>
      <c r="C89" s="330" t="s">
        <v>201</v>
      </c>
      <c r="D89" s="274" t="s">
        <v>280</v>
      </c>
      <c r="E89" s="331">
        <v>1240</v>
      </c>
    </row>
    <row r="90" s="262" customFormat="1" ht="14" customHeight="1" spans="1:5">
      <c r="A90" s="329" t="s">
        <v>268</v>
      </c>
      <c r="B90" s="330">
        <v>99</v>
      </c>
      <c r="C90" s="330" t="s">
        <v>201</v>
      </c>
      <c r="D90" s="332" t="s">
        <v>281</v>
      </c>
      <c r="E90" s="331">
        <v>3205</v>
      </c>
    </row>
    <row r="91" s="262" customFormat="1" ht="14" customHeight="1" spans="1:5">
      <c r="A91" s="329" t="s">
        <v>282</v>
      </c>
      <c r="B91" s="274"/>
      <c r="C91" s="330"/>
      <c r="D91" s="274" t="s">
        <v>283</v>
      </c>
      <c r="E91" s="331">
        <v>100</v>
      </c>
    </row>
    <row r="92" s="262" customFormat="1" ht="14" customHeight="1" spans="1:5">
      <c r="A92" s="329" t="s">
        <v>284</v>
      </c>
      <c r="B92" s="274" t="s">
        <v>188</v>
      </c>
      <c r="C92" s="330" t="s">
        <v>189</v>
      </c>
      <c r="D92" s="274" t="s">
        <v>190</v>
      </c>
      <c r="E92" s="331">
        <v>0</v>
      </c>
    </row>
    <row r="93" s="262" customFormat="1" ht="14" customHeight="1" spans="1:5">
      <c r="A93" s="329" t="s">
        <v>284</v>
      </c>
      <c r="B93" s="274" t="s">
        <v>211</v>
      </c>
      <c r="C93" s="330" t="s">
        <v>201</v>
      </c>
      <c r="D93" s="274" t="s">
        <v>285</v>
      </c>
      <c r="E93" s="331">
        <v>0</v>
      </c>
    </row>
    <row r="94" s="262" customFormat="1" ht="14" customHeight="1" spans="1:5">
      <c r="A94" s="329" t="s">
        <v>284</v>
      </c>
      <c r="B94" s="274" t="s">
        <v>222</v>
      </c>
      <c r="C94" s="330" t="s">
        <v>189</v>
      </c>
      <c r="D94" s="274" t="s">
        <v>286</v>
      </c>
      <c r="E94" s="331">
        <v>0</v>
      </c>
    </row>
    <row r="95" s="262" customFormat="1" ht="14" customHeight="1" spans="1:5">
      <c r="A95" s="329" t="s">
        <v>284</v>
      </c>
      <c r="B95" s="274">
        <v>99</v>
      </c>
      <c r="C95" s="330">
        <v>99</v>
      </c>
      <c r="D95" s="332" t="s">
        <v>287</v>
      </c>
      <c r="E95" s="331">
        <v>100</v>
      </c>
    </row>
    <row r="96" s="262" customFormat="1" ht="14" customHeight="1" spans="1:5">
      <c r="A96" s="329" t="s">
        <v>288</v>
      </c>
      <c r="B96" s="274"/>
      <c r="C96" s="330"/>
      <c r="D96" s="274" t="s">
        <v>289</v>
      </c>
      <c r="E96" s="331">
        <v>691</v>
      </c>
    </row>
    <row r="97" s="262" customFormat="1" ht="14" customHeight="1" spans="1:5">
      <c r="A97" s="329" t="s">
        <v>290</v>
      </c>
      <c r="B97" s="274" t="s">
        <v>188</v>
      </c>
      <c r="C97" s="330" t="s">
        <v>189</v>
      </c>
      <c r="D97" s="274" t="s">
        <v>190</v>
      </c>
      <c r="E97" s="331">
        <v>0</v>
      </c>
    </row>
    <row r="98" s="262" customFormat="1" ht="14" customHeight="1" spans="1:5">
      <c r="A98" s="329" t="s">
        <v>290</v>
      </c>
      <c r="B98" s="274" t="s">
        <v>188</v>
      </c>
      <c r="C98" s="330" t="s">
        <v>191</v>
      </c>
      <c r="D98" s="274" t="s">
        <v>291</v>
      </c>
      <c r="E98" s="331">
        <v>0</v>
      </c>
    </row>
    <row r="99" s="262" customFormat="1" ht="14" customHeight="1" spans="1:5">
      <c r="A99" s="329" t="s">
        <v>290</v>
      </c>
      <c r="B99" s="274" t="s">
        <v>188</v>
      </c>
      <c r="C99" s="330" t="s">
        <v>195</v>
      </c>
      <c r="D99" s="274" t="s">
        <v>292</v>
      </c>
      <c r="E99" s="331">
        <v>0</v>
      </c>
    </row>
    <row r="100" s="262" customFormat="1" ht="14" customHeight="1" spans="1:5">
      <c r="A100" s="329" t="s">
        <v>290</v>
      </c>
      <c r="B100" s="274" t="s">
        <v>188</v>
      </c>
      <c r="C100" s="330" t="s">
        <v>293</v>
      </c>
      <c r="D100" s="274" t="s">
        <v>294</v>
      </c>
      <c r="E100" s="331">
        <v>0</v>
      </c>
    </row>
    <row r="101" s="262" customFormat="1" ht="14" customHeight="1" spans="1:5">
      <c r="A101" s="329" t="s">
        <v>290</v>
      </c>
      <c r="B101" s="274" t="s">
        <v>188</v>
      </c>
      <c r="C101" s="330">
        <v>99</v>
      </c>
      <c r="D101" s="332" t="s">
        <v>295</v>
      </c>
      <c r="E101" s="331">
        <v>335</v>
      </c>
    </row>
    <row r="102" s="262" customFormat="1" ht="14" customHeight="1" spans="1:5">
      <c r="A102" s="329" t="s">
        <v>290</v>
      </c>
      <c r="B102" s="274" t="s">
        <v>197</v>
      </c>
      <c r="C102" s="330" t="s">
        <v>189</v>
      </c>
      <c r="D102" s="274" t="s">
        <v>190</v>
      </c>
      <c r="E102" s="331">
        <v>0</v>
      </c>
    </row>
    <row r="103" s="262" customFormat="1" ht="14" customHeight="1" spans="1:5">
      <c r="A103" s="329" t="s">
        <v>290</v>
      </c>
      <c r="B103" s="274" t="s">
        <v>197</v>
      </c>
      <c r="C103" s="330" t="s">
        <v>191</v>
      </c>
      <c r="D103" s="274" t="s">
        <v>296</v>
      </c>
      <c r="E103" s="331">
        <v>28</v>
      </c>
    </row>
    <row r="104" s="262" customFormat="1" ht="14" customHeight="1" spans="1:5">
      <c r="A104" s="329" t="s">
        <v>290</v>
      </c>
      <c r="B104" s="274" t="s">
        <v>197</v>
      </c>
      <c r="C104" s="330" t="s">
        <v>199</v>
      </c>
      <c r="D104" s="274" t="s">
        <v>297</v>
      </c>
      <c r="E104" s="331">
        <v>0</v>
      </c>
    </row>
    <row r="105" s="262" customFormat="1" ht="14" customHeight="1" spans="1:5">
      <c r="A105" s="329" t="s">
        <v>290</v>
      </c>
      <c r="B105" s="274" t="s">
        <v>217</v>
      </c>
      <c r="C105" s="439" t="s">
        <v>214</v>
      </c>
      <c r="D105" s="274" t="s">
        <v>298</v>
      </c>
      <c r="E105" s="331">
        <v>3</v>
      </c>
    </row>
    <row r="106" s="262" customFormat="1" ht="14" customHeight="1" spans="1:5">
      <c r="A106" s="329" t="s">
        <v>290</v>
      </c>
      <c r="B106" s="274" t="s">
        <v>224</v>
      </c>
      <c r="C106" s="330" t="s">
        <v>189</v>
      </c>
      <c r="D106" s="274" t="s">
        <v>190</v>
      </c>
      <c r="E106" s="331">
        <v>0</v>
      </c>
    </row>
    <row r="107" s="262" customFormat="1" ht="14" customHeight="1" spans="1:5">
      <c r="A107" s="329" t="s">
        <v>290</v>
      </c>
      <c r="B107" s="274" t="s">
        <v>299</v>
      </c>
      <c r="C107" s="439" t="s">
        <v>271</v>
      </c>
      <c r="D107" s="332" t="s">
        <v>300</v>
      </c>
      <c r="E107" s="331">
        <v>32</v>
      </c>
    </row>
    <row r="108" s="262" customFormat="1" ht="14" customHeight="1" spans="1:5">
      <c r="A108" s="329" t="s">
        <v>290</v>
      </c>
      <c r="B108" s="274" t="s">
        <v>299</v>
      </c>
      <c r="C108" s="330">
        <v>99</v>
      </c>
      <c r="D108" s="332" t="s">
        <v>301</v>
      </c>
      <c r="E108" s="331">
        <v>293</v>
      </c>
    </row>
    <row r="109" s="262" customFormat="1" ht="14" customHeight="1" spans="1:5">
      <c r="A109" s="329" t="s">
        <v>302</v>
      </c>
      <c r="B109" s="274"/>
      <c r="C109" s="330"/>
      <c r="D109" s="274" t="s">
        <v>303</v>
      </c>
      <c r="E109" s="331">
        <v>8476</v>
      </c>
    </row>
    <row r="110" s="262" customFormat="1" ht="14" customHeight="1" spans="1:5">
      <c r="A110" s="329" t="s">
        <v>304</v>
      </c>
      <c r="B110" s="274" t="s">
        <v>188</v>
      </c>
      <c r="C110" s="330" t="s">
        <v>189</v>
      </c>
      <c r="D110" s="274" t="s">
        <v>190</v>
      </c>
      <c r="E110" s="331">
        <v>49</v>
      </c>
    </row>
    <row r="111" s="262" customFormat="1" ht="14" customHeight="1" spans="1:5">
      <c r="A111" s="329" t="s">
        <v>304</v>
      </c>
      <c r="B111" s="274" t="s">
        <v>188</v>
      </c>
      <c r="C111" s="330" t="s">
        <v>271</v>
      </c>
      <c r="D111" s="274" t="s">
        <v>305</v>
      </c>
      <c r="E111" s="331">
        <v>0</v>
      </c>
    </row>
    <row r="112" s="262" customFormat="1" ht="14" customHeight="1" spans="1:5">
      <c r="A112" s="329" t="s">
        <v>304</v>
      </c>
      <c r="B112" s="274" t="s">
        <v>188</v>
      </c>
      <c r="C112" s="330" t="s">
        <v>293</v>
      </c>
      <c r="D112" s="274" t="s">
        <v>306</v>
      </c>
      <c r="E112" s="331">
        <v>0</v>
      </c>
    </row>
    <row r="113" s="262" customFormat="1" ht="14" customHeight="1" spans="1:5">
      <c r="A113" s="329" t="s">
        <v>304</v>
      </c>
      <c r="B113" s="274" t="s">
        <v>188</v>
      </c>
      <c r="C113" s="330" t="s">
        <v>307</v>
      </c>
      <c r="D113" s="274" t="s">
        <v>308</v>
      </c>
      <c r="E113" s="331">
        <v>0</v>
      </c>
    </row>
    <row r="114" s="262" customFormat="1" ht="14" customHeight="1" spans="1:5">
      <c r="A114" s="329" t="s">
        <v>304</v>
      </c>
      <c r="B114" s="274" t="s">
        <v>188</v>
      </c>
      <c r="C114" s="330">
        <v>99</v>
      </c>
      <c r="D114" s="274" t="s">
        <v>309</v>
      </c>
      <c r="E114" s="331">
        <v>5</v>
      </c>
    </row>
    <row r="115" s="262" customFormat="1" ht="14" customHeight="1" spans="1:5">
      <c r="A115" s="329" t="s">
        <v>304</v>
      </c>
      <c r="B115" s="274" t="s">
        <v>197</v>
      </c>
      <c r="C115" s="330" t="s">
        <v>189</v>
      </c>
      <c r="D115" s="274" t="s">
        <v>190</v>
      </c>
      <c r="E115" s="331">
        <v>69</v>
      </c>
    </row>
    <row r="116" s="262" customFormat="1" ht="14" customHeight="1" spans="1:5">
      <c r="A116" s="329" t="s">
        <v>304</v>
      </c>
      <c r="B116" s="274" t="s">
        <v>197</v>
      </c>
      <c r="C116" s="330" t="s">
        <v>204</v>
      </c>
      <c r="D116" s="274" t="s">
        <v>205</v>
      </c>
      <c r="E116" s="331">
        <v>0</v>
      </c>
    </row>
    <row r="117" s="262" customFormat="1" ht="14" customHeight="1" spans="1:5">
      <c r="A117" s="329" t="s">
        <v>304</v>
      </c>
      <c r="B117" s="274" t="s">
        <v>197</v>
      </c>
      <c r="C117" s="330" t="s">
        <v>195</v>
      </c>
      <c r="D117" s="274" t="s">
        <v>310</v>
      </c>
      <c r="E117" s="331">
        <v>1269</v>
      </c>
    </row>
    <row r="118" s="262" customFormat="1" ht="14" customHeight="1" spans="1:5">
      <c r="A118" s="329" t="s">
        <v>304</v>
      </c>
      <c r="B118" s="274" t="s">
        <v>197</v>
      </c>
      <c r="C118" s="330" t="s">
        <v>201</v>
      </c>
      <c r="D118" s="274" t="s">
        <v>309</v>
      </c>
      <c r="E118" s="331">
        <v>20</v>
      </c>
    </row>
    <row r="119" s="262" customFormat="1" ht="14" customHeight="1" spans="1:5">
      <c r="A119" s="329" t="s">
        <v>304</v>
      </c>
      <c r="B119" s="274" t="s">
        <v>213</v>
      </c>
      <c r="C119" s="330" t="s">
        <v>271</v>
      </c>
      <c r="D119" s="274" t="s">
        <v>311</v>
      </c>
      <c r="E119" s="331">
        <v>0</v>
      </c>
    </row>
    <row r="120" s="262" customFormat="1" ht="14" customHeight="1" spans="1:5">
      <c r="A120" s="329" t="s">
        <v>304</v>
      </c>
      <c r="B120" s="274" t="s">
        <v>213</v>
      </c>
      <c r="C120" s="330" t="s">
        <v>199</v>
      </c>
      <c r="D120" s="274" t="s">
        <v>312</v>
      </c>
      <c r="E120" s="331">
        <v>2374</v>
      </c>
    </row>
    <row r="121" s="262" customFormat="1" ht="14" customHeight="1" spans="1:5">
      <c r="A121" s="329" t="s">
        <v>304</v>
      </c>
      <c r="B121" s="274" t="s">
        <v>213</v>
      </c>
      <c r="C121" s="330" t="s">
        <v>193</v>
      </c>
      <c r="D121" s="274" t="s">
        <v>313</v>
      </c>
      <c r="E121" s="331">
        <v>402</v>
      </c>
    </row>
    <row r="122" s="262" customFormat="1" ht="14" customHeight="1" spans="1:5">
      <c r="A122" s="329" t="s">
        <v>304</v>
      </c>
      <c r="B122" s="274" t="s">
        <v>213</v>
      </c>
      <c r="C122" s="330">
        <v>99</v>
      </c>
      <c r="D122" s="274" t="s">
        <v>314</v>
      </c>
      <c r="E122" s="331">
        <v>11</v>
      </c>
    </row>
    <row r="123" s="262" customFormat="1" ht="14" customHeight="1" spans="1:5">
      <c r="A123" s="329" t="s">
        <v>304</v>
      </c>
      <c r="B123" s="274" t="s">
        <v>222</v>
      </c>
      <c r="C123" s="330" t="s">
        <v>204</v>
      </c>
      <c r="D123" s="274" t="s">
        <v>315</v>
      </c>
      <c r="E123" s="331">
        <v>0</v>
      </c>
    </row>
    <row r="124" s="262" customFormat="1" ht="14" customHeight="1" spans="1:5">
      <c r="A124" s="329" t="s">
        <v>304</v>
      </c>
      <c r="B124" s="274" t="s">
        <v>222</v>
      </c>
      <c r="C124" s="330" t="s">
        <v>199</v>
      </c>
      <c r="D124" s="274" t="s">
        <v>316</v>
      </c>
      <c r="E124" s="331">
        <v>0</v>
      </c>
    </row>
    <row r="125" s="262" customFormat="1" ht="14" customHeight="1" spans="1:5">
      <c r="A125" s="329" t="s">
        <v>304</v>
      </c>
      <c r="B125" s="274" t="s">
        <v>222</v>
      </c>
      <c r="C125" s="330" t="s">
        <v>201</v>
      </c>
      <c r="D125" s="274" t="s">
        <v>317</v>
      </c>
      <c r="E125" s="331">
        <v>187</v>
      </c>
    </row>
    <row r="126" s="262" customFormat="1" ht="14" customHeight="1" spans="1:5">
      <c r="A126" s="329" t="s">
        <v>304</v>
      </c>
      <c r="B126" s="274" t="s">
        <v>224</v>
      </c>
      <c r="C126" s="330" t="s">
        <v>189</v>
      </c>
      <c r="D126" s="274" t="s">
        <v>318</v>
      </c>
      <c r="E126" s="331">
        <v>88</v>
      </c>
    </row>
    <row r="127" s="262" customFormat="1" ht="14" customHeight="1" spans="1:5">
      <c r="A127" s="329" t="s">
        <v>304</v>
      </c>
      <c r="B127" s="274" t="s">
        <v>224</v>
      </c>
      <c r="C127" s="439" t="s">
        <v>204</v>
      </c>
      <c r="D127" s="332" t="s">
        <v>319</v>
      </c>
      <c r="E127" s="331">
        <v>3</v>
      </c>
    </row>
    <row r="128" s="262" customFormat="1" ht="14" customHeight="1" spans="1:5">
      <c r="A128" s="329" t="s">
        <v>304</v>
      </c>
      <c r="B128" s="274" t="s">
        <v>224</v>
      </c>
      <c r="C128" s="330" t="s">
        <v>271</v>
      </c>
      <c r="D128" s="274" t="s">
        <v>320</v>
      </c>
      <c r="E128" s="331">
        <v>3</v>
      </c>
    </row>
    <row r="129" s="262" customFormat="1" ht="14" customHeight="1" spans="1:5">
      <c r="A129" s="329" t="s">
        <v>304</v>
      </c>
      <c r="B129" s="274" t="s">
        <v>224</v>
      </c>
      <c r="C129" s="330" t="s">
        <v>199</v>
      </c>
      <c r="D129" s="274" t="s">
        <v>321</v>
      </c>
      <c r="E129" s="331">
        <v>50</v>
      </c>
    </row>
    <row r="130" s="262" customFormat="1" ht="14" customHeight="1" spans="1:5">
      <c r="A130" s="329" t="s">
        <v>304</v>
      </c>
      <c r="B130" s="274" t="s">
        <v>224</v>
      </c>
      <c r="C130" s="439" t="s">
        <v>193</v>
      </c>
      <c r="D130" s="332" t="s">
        <v>322</v>
      </c>
      <c r="E130" s="331">
        <v>3</v>
      </c>
    </row>
    <row r="131" s="262" customFormat="1" ht="14" customHeight="1" spans="1:5">
      <c r="A131" s="329" t="s">
        <v>304</v>
      </c>
      <c r="B131" s="274" t="s">
        <v>224</v>
      </c>
      <c r="C131" s="330" t="s">
        <v>201</v>
      </c>
      <c r="D131" s="274" t="s">
        <v>323</v>
      </c>
      <c r="E131" s="331">
        <v>10</v>
      </c>
    </row>
    <row r="132" s="262" customFormat="1" ht="14" customHeight="1" spans="1:5">
      <c r="A132" s="329" t="s">
        <v>304</v>
      </c>
      <c r="B132" s="274" t="s">
        <v>279</v>
      </c>
      <c r="C132" s="439" t="s">
        <v>189</v>
      </c>
      <c r="D132" s="332" t="s">
        <v>324</v>
      </c>
      <c r="E132" s="331">
        <v>32</v>
      </c>
    </row>
    <row r="133" s="262" customFormat="1" ht="14" customHeight="1" spans="1:5">
      <c r="A133" s="329" t="s">
        <v>304</v>
      </c>
      <c r="B133" s="274" t="s">
        <v>279</v>
      </c>
      <c r="C133" s="330" t="s">
        <v>201</v>
      </c>
      <c r="D133" s="274" t="s">
        <v>325</v>
      </c>
      <c r="E133" s="331">
        <v>10</v>
      </c>
    </row>
    <row r="134" s="262" customFormat="1" ht="14" customHeight="1" spans="1:5">
      <c r="A134" s="329" t="s">
        <v>304</v>
      </c>
      <c r="B134" s="274" t="s">
        <v>326</v>
      </c>
      <c r="C134" s="439" t="s">
        <v>189</v>
      </c>
      <c r="D134" s="332" t="s">
        <v>327</v>
      </c>
      <c r="E134" s="331">
        <v>3</v>
      </c>
    </row>
    <row r="135" s="262" customFormat="1" ht="14" customHeight="1" spans="1:5">
      <c r="A135" s="329" t="s">
        <v>304</v>
      </c>
      <c r="B135" s="274" t="s">
        <v>326</v>
      </c>
      <c r="C135" s="439" t="s">
        <v>204</v>
      </c>
      <c r="D135" s="332" t="s">
        <v>328</v>
      </c>
      <c r="E135" s="331">
        <v>219</v>
      </c>
    </row>
    <row r="136" s="262" customFormat="1" ht="14" customHeight="1" spans="1:5">
      <c r="A136" s="329" t="s">
        <v>304</v>
      </c>
      <c r="B136" s="274" t="s">
        <v>326</v>
      </c>
      <c r="C136" s="330" t="s">
        <v>201</v>
      </c>
      <c r="D136" s="274" t="s">
        <v>329</v>
      </c>
      <c r="E136" s="331">
        <v>8</v>
      </c>
    </row>
    <row r="137" s="262" customFormat="1" ht="14" customHeight="1" spans="1:5">
      <c r="A137" s="329" t="s">
        <v>304</v>
      </c>
      <c r="B137" s="274" t="s">
        <v>225</v>
      </c>
      <c r="C137" s="330" t="s">
        <v>204</v>
      </c>
      <c r="D137" s="274" t="s">
        <v>205</v>
      </c>
      <c r="E137" s="331">
        <v>0</v>
      </c>
    </row>
    <row r="138" s="262" customFormat="1" ht="14" customHeight="1" spans="1:5">
      <c r="A138" s="329" t="s">
        <v>304</v>
      </c>
      <c r="B138" s="274" t="s">
        <v>225</v>
      </c>
      <c r="C138" s="330" t="s">
        <v>214</v>
      </c>
      <c r="D138" s="274" t="s">
        <v>330</v>
      </c>
      <c r="E138" s="331">
        <v>41</v>
      </c>
    </row>
    <row r="139" s="262" customFormat="1" ht="14" customHeight="1" spans="1:5">
      <c r="A139" s="329" t="s">
        <v>304</v>
      </c>
      <c r="B139" s="274" t="s">
        <v>225</v>
      </c>
      <c r="C139" s="330" t="s">
        <v>201</v>
      </c>
      <c r="D139" s="274" t="s">
        <v>331</v>
      </c>
      <c r="E139" s="331">
        <v>5</v>
      </c>
    </row>
    <row r="140" s="262" customFormat="1" ht="14" customHeight="1" spans="1:5">
      <c r="A140" s="329" t="s">
        <v>304</v>
      </c>
      <c r="B140" s="274" t="s">
        <v>332</v>
      </c>
      <c r="C140" s="330" t="s">
        <v>189</v>
      </c>
      <c r="D140" s="274" t="s">
        <v>333</v>
      </c>
      <c r="E140" s="331">
        <v>105</v>
      </c>
    </row>
    <row r="141" s="262" customFormat="1" ht="14" customHeight="1" spans="1:5">
      <c r="A141" s="329" t="s">
        <v>304</v>
      </c>
      <c r="B141" s="274" t="s">
        <v>332</v>
      </c>
      <c r="C141" s="330" t="s">
        <v>204</v>
      </c>
      <c r="D141" s="274" t="s">
        <v>334</v>
      </c>
      <c r="E141" s="331">
        <v>261</v>
      </c>
    </row>
    <row r="142" s="262" customFormat="1" ht="14" customHeight="1" spans="1:5">
      <c r="A142" s="329" t="s">
        <v>304</v>
      </c>
      <c r="B142" s="274" t="s">
        <v>335</v>
      </c>
      <c r="C142" s="330" t="s">
        <v>189</v>
      </c>
      <c r="D142" s="274" t="s">
        <v>336</v>
      </c>
      <c r="E142" s="331">
        <v>50</v>
      </c>
    </row>
    <row r="143" s="262" customFormat="1" ht="14" customHeight="1" spans="1:5">
      <c r="A143" s="329" t="s">
        <v>304</v>
      </c>
      <c r="B143" s="274" t="s">
        <v>337</v>
      </c>
      <c r="C143" s="330" t="s">
        <v>204</v>
      </c>
      <c r="D143" s="274" t="s">
        <v>338</v>
      </c>
      <c r="E143" s="331">
        <v>77</v>
      </c>
    </row>
    <row r="144" s="262" customFormat="1" ht="14" customHeight="1" spans="1:5">
      <c r="A144" s="329" t="s">
        <v>304</v>
      </c>
      <c r="B144" s="274" t="s">
        <v>339</v>
      </c>
      <c r="C144" s="330" t="s">
        <v>204</v>
      </c>
      <c r="D144" s="274" t="s">
        <v>340</v>
      </c>
      <c r="E144" s="331">
        <v>0</v>
      </c>
    </row>
    <row r="145" s="262" customFormat="1" ht="14" customHeight="1" spans="1:5">
      <c r="A145" s="329" t="s">
        <v>304</v>
      </c>
      <c r="B145" s="274" t="s">
        <v>232</v>
      </c>
      <c r="C145" s="330" t="s">
        <v>204</v>
      </c>
      <c r="D145" s="274" t="s">
        <v>341</v>
      </c>
      <c r="E145" s="331">
        <v>466</v>
      </c>
    </row>
    <row r="146" s="262" customFormat="1" ht="14" customHeight="1" spans="1:5">
      <c r="A146" s="329" t="s">
        <v>304</v>
      </c>
      <c r="B146" s="274" t="s">
        <v>299</v>
      </c>
      <c r="C146" s="330" t="s">
        <v>189</v>
      </c>
      <c r="D146" s="274" t="s">
        <v>342</v>
      </c>
      <c r="E146" s="331">
        <v>2656</v>
      </c>
    </row>
    <row r="147" s="262" customFormat="1" ht="14" customHeight="1" spans="1:5">
      <c r="A147" s="329" t="s">
        <v>343</v>
      </c>
      <c r="B147" s="274"/>
      <c r="C147" s="330"/>
      <c r="D147" s="274" t="s">
        <v>344</v>
      </c>
      <c r="E147" s="331">
        <v>2203</v>
      </c>
    </row>
    <row r="148" s="262" customFormat="1" ht="14" customHeight="1" spans="1:5">
      <c r="A148" s="329" t="s">
        <v>345</v>
      </c>
      <c r="B148" s="274" t="s">
        <v>188</v>
      </c>
      <c r="C148" s="330" t="s">
        <v>189</v>
      </c>
      <c r="D148" s="274" t="s">
        <v>190</v>
      </c>
      <c r="E148" s="331">
        <v>59</v>
      </c>
    </row>
    <row r="149" s="262" customFormat="1" ht="14" customHeight="1" spans="1:5">
      <c r="A149" s="329" t="s">
        <v>345</v>
      </c>
      <c r="B149" s="274" t="s">
        <v>188</v>
      </c>
      <c r="C149" s="330" t="s">
        <v>204</v>
      </c>
      <c r="D149" s="274" t="s">
        <v>205</v>
      </c>
      <c r="E149" s="331">
        <v>0</v>
      </c>
    </row>
    <row r="150" s="262" customFormat="1" ht="14" customHeight="1" spans="1:5">
      <c r="A150" s="329" t="s">
        <v>345</v>
      </c>
      <c r="B150" s="274" t="s">
        <v>188</v>
      </c>
      <c r="C150" s="330" t="s">
        <v>201</v>
      </c>
      <c r="D150" s="274" t="s">
        <v>346</v>
      </c>
      <c r="E150" s="331">
        <v>0</v>
      </c>
    </row>
    <row r="151" s="262" customFormat="1" ht="14" customHeight="1" spans="1:5">
      <c r="A151" s="329" t="s">
        <v>345</v>
      </c>
      <c r="B151" s="274" t="s">
        <v>197</v>
      </c>
      <c r="C151" s="330" t="s">
        <v>189</v>
      </c>
      <c r="D151" s="274" t="s">
        <v>347</v>
      </c>
      <c r="E151" s="331">
        <v>0</v>
      </c>
    </row>
    <row r="152" s="262" customFormat="1" ht="14" customHeight="1" spans="1:5">
      <c r="A152" s="329" t="s">
        <v>345</v>
      </c>
      <c r="B152" s="274" t="s">
        <v>197</v>
      </c>
      <c r="C152" s="330" t="s">
        <v>204</v>
      </c>
      <c r="D152" s="274" t="s">
        <v>348</v>
      </c>
      <c r="E152" s="331">
        <v>0</v>
      </c>
    </row>
    <row r="153" s="262" customFormat="1" ht="14" customHeight="1" spans="1:5">
      <c r="A153" s="329" t="s">
        <v>345</v>
      </c>
      <c r="B153" s="274" t="s">
        <v>203</v>
      </c>
      <c r="C153" s="330" t="s">
        <v>189</v>
      </c>
      <c r="D153" s="274" t="s">
        <v>349</v>
      </c>
      <c r="E153" s="331">
        <v>217</v>
      </c>
    </row>
    <row r="154" s="262" customFormat="1" ht="14" customHeight="1" spans="1:5">
      <c r="A154" s="329" t="s">
        <v>345</v>
      </c>
      <c r="B154" s="274" t="s">
        <v>203</v>
      </c>
      <c r="C154" s="330" t="s">
        <v>204</v>
      </c>
      <c r="D154" s="274" t="s">
        <v>350</v>
      </c>
      <c r="E154" s="331">
        <v>204</v>
      </c>
    </row>
    <row r="155" s="262" customFormat="1" ht="14" customHeight="1" spans="1:5">
      <c r="A155" s="329" t="s">
        <v>345</v>
      </c>
      <c r="B155" s="274" t="s">
        <v>203</v>
      </c>
      <c r="C155" s="330" t="s">
        <v>201</v>
      </c>
      <c r="D155" s="274" t="s">
        <v>351</v>
      </c>
      <c r="E155" s="331">
        <v>11</v>
      </c>
    </row>
    <row r="156" s="262" customFormat="1" ht="14" customHeight="1" spans="1:5">
      <c r="A156" s="329" t="s">
        <v>345</v>
      </c>
      <c r="B156" s="274" t="s">
        <v>211</v>
      </c>
      <c r="C156" s="330" t="s">
        <v>189</v>
      </c>
      <c r="D156" s="274" t="s">
        <v>352</v>
      </c>
      <c r="E156" s="331">
        <v>0</v>
      </c>
    </row>
    <row r="157" s="262" customFormat="1" ht="14" customHeight="1" spans="1:5">
      <c r="A157" s="329" t="s">
        <v>345</v>
      </c>
      <c r="B157" s="274" t="s">
        <v>211</v>
      </c>
      <c r="C157" s="330" t="s">
        <v>204</v>
      </c>
      <c r="D157" s="274" t="s">
        <v>353</v>
      </c>
      <c r="E157" s="331">
        <v>0</v>
      </c>
    </row>
    <row r="158" s="262" customFormat="1" ht="14" customHeight="1" spans="1:5">
      <c r="A158" s="329" t="s">
        <v>345</v>
      </c>
      <c r="B158" s="274" t="s">
        <v>211</v>
      </c>
      <c r="C158" s="330" t="s">
        <v>271</v>
      </c>
      <c r="D158" s="274" t="s">
        <v>354</v>
      </c>
      <c r="E158" s="331">
        <v>81</v>
      </c>
    </row>
    <row r="159" s="262" customFormat="1" ht="14" customHeight="1" spans="1:5">
      <c r="A159" s="329" t="s">
        <v>345</v>
      </c>
      <c r="B159" s="274" t="s">
        <v>211</v>
      </c>
      <c r="C159" s="330" t="s">
        <v>195</v>
      </c>
      <c r="D159" s="274" t="s">
        <v>355</v>
      </c>
      <c r="E159" s="331">
        <v>13</v>
      </c>
    </row>
    <row r="160" s="262" customFormat="1" ht="14" customHeight="1" spans="1:5">
      <c r="A160" s="329" t="s">
        <v>345</v>
      </c>
      <c r="B160" s="274" t="s">
        <v>211</v>
      </c>
      <c r="C160" s="330" t="s">
        <v>293</v>
      </c>
      <c r="D160" s="274" t="s">
        <v>356</v>
      </c>
      <c r="E160" s="331">
        <v>244</v>
      </c>
    </row>
    <row r="161" s="262" customFormat="1" ht="14" customHeight="1" spans="1:5">
      <c r="A161" s="329" t="s">
        <v>345</v>
      </c>
      <c r="B161" s="274" t="s">
        <v>222</v>
      </c>
      <c r="C161" s="330" t="s">
        <v>357</v>
      </c>
      <c r="D161" s="274" t="s">
        <v>358</v>
      </c>
      <c r="E161" s="331">
        <v>0</v>
      </c>
    </row>
    <row r="162" s="262" customFormat="1" ht="14" customHeight="1" spans="1:5">
      <c r="A162" s="329" t="s">
        <v>345</v>
      </c>
      <c r="B162" s="274" t="s">
        <v>222</v>
      </c>
      <c r="C162" s="330" t="s">
        <v>359</v>
      </c>
      <c r="D162" s="274" t="s">
        <v>360</v>
      </c>
      <c r="E162" s="331">
        <v>0</v>
      </c>
    </row>
    <row r="163" s="262" customFormat="1" ht="14" customHeight="1" spans="1:5">
      <c r="A163" s="329" t="s">
        <v>345</v>
      </c>
      <c r="B163" s="274" t="s">
        <v>222</v>
      </c>
      <c r="C163" s="330" t="s">
        <v>201</v>
      </c>
      <c r="D163" s="274" t="s">
        <v>361</v>
      </c>
      <c r="E163" s="331">
        <v>264</v>
      </c>
    </row>
    <row r="164" s="262" customFormat="1" ht="14" customHeight="1" spans="1:5">
      <c r="A164" s="329" t="s">
        <v>345</v>
      </c>
      <c r="B164" s="274" t="s">
        <v>225</v>
      </c>
      <c r="C164" s="330" t="s">
        <v>189</v>
      </c>
      <c r="D164" s="274" t="s">
        <v>362</v>
      </c>
      <c r="E164" s="331">
        <v>381</v>
      </c>
    </row>
    <row r="165" s="262" customFormat="1" ht="14" customHeight="1" spans="1:5">
      <c r="A165" s="329" t="s">
        <v>345</v>
      </c>
      <c r="B165" s="274" t="s">
        <v>225</v>
      </c>
      <c r="C165" s="330" t="s">
        <v>204</v>
      </c>
      <c r="D165" s="274" t="s">
        <v>363</v>
      </c>
      <c r="E165" s="331">
        <v>614</v>
      </c>
    </row>
    <row r="166" s="262" customFormat="1" ht="14" customHeight="1" spans="1:5">
      <c r="A166" s="329" t="s">
        <v>345</v>
      </c>
      <c r="B166" s="330">
        <v>11</v>
      </c>
      <c r="C166" s="330" t="s">
        <v>271</v>
      </c>
      <c r="D166" s="332" t="s">
        <v>364</v>
      </c>
      <c r="E166" s="331">
        <v>5</v>
      </c>
    </row>
    <row r="167" s="262" customFormat="1" ht="14" customHeight="1" spans="1:5">
      <c r="A167" s="329" t="s">
        <v>345</v>
      </c>
      <c r="B167" s="274" t="s">
        <v>365</v>
      </c>
      <c r="C167" s="330" t="s">
        <v>204</v>
      </c>
      <c r="D167" s="274" t="s">
        <v>366</v>
      </c>
      <c r="E167" s="331">
        <v>60</v>
      </c>
    </row>
    <row r="168" s="262" customFormat="1" ht="14" customHeight="1" spans="1:5">
      <c r="A168" s="329" t="s">
        <v>345</v>
      </c>
      <c r="B168" s="274" t="s">
        <v>227</v>
      </c>
      <c r="C168" s="330" t="s">
        <v>189</v>
      </c>
      <c r="D168" s="274" t="s">
        <v>367</v>
      </c>
      <c r="E168" s="331">
        <v>50</v>
      </c>
    </row>
    <row r="169" s="262" customFormat="1" ht="14" customHeight="1" spans="1:5">
      <c r="A169" s="329" t="s">
        <v>345</v>
      </c>
      <c r="B169" s="274" t="s">
        <v>368</v>
      </c>
      <c r="C169" s="330" t="s">
        <v>189</v>
      </c>
      <c r="D169" s="274" t="s">
        <v>190</v>
      </c>
      <c r="E169" s="331">
        <v>0</v>
      </c>
    </row>
    <row r="170" s="262" customFormat="1" ht="14" customHeight="1" spans="1:5">
      <c r="A170" s="329" t="s">
        <v>345</v>
      </c>
      <c r="B170" s="274" t="s">
        <v>368</v>
      </c>
      <c r="C170" s="330" t="s">
        <v>191</v>
      </c>
      <c r="D170" s="274" t="s">
        <v>219</v>
      </c>
      <c r="E170" s="331">
        <v>0</v>
      </c>
    </row>
    <row r="171" s="262" customFormat="1" ht="14" customHeight="1" spans="1:5">
      <c r="A171" s="329" t="s">
        <v>345</v>
      </c>
      <c r="B171" s="274" t="s">
        <v>368</v>
      </c>
      <c r="C171" s="330" t="s">
        <v>193</v>
      </c>
      <c r="D171" s="274" t="s">
        <v>369</v>
      </c>
      <c r="E171" s="331">
        <v>0</v>
      </c>
    </row>
    <row r="172" s="262" customFormat="1" ht="14" customHeight="1" spans="1:5">
      <c r="A172" s="329" t="s">
        <v>345</v>
      </c>
      <c r="B172" s="274" t="s">
        <v>370</v>
      </c>
      <c r="C172" s="330" t="s">
        <v>189</v>
      </c>
      <c r="D172" s="274" t="s">
        <v>371</v>
      </c>
      <c r="E172" s="331">
        <v>0</v>
      </c>
    </row>
    <row r="173" s="262" customFormat="1" ht="14" customHeight="1" spans="1:5">
      <c r="A173" s="329" t="s">
        <v>372</v>
      </c>
      <c r="B173" s="274"/>
      <c r="C173" s="330"/>
      <c r="D173" s="274" t="s">
        <v>373</v>
      </c>
      <c r="E173" s="331">
        <v>1231</v>
      </c>
    </row>
    <row r="174" s="262" customFormat="1" ht="14" customHeight="1" spans="1:5">
      <c r="A174" s="329" t="s">
        <v>374</v>
      </c>
      <c r="B174" s="274" t="s">
        <v>188</v>
      </c>
      <c r="C174" s="330" t="s">
        <v>201</v>
      </c>
      <c r="D174" s="274" t="s">
        <v>375</v>
      </c>
      <c r="E174" s="331">
        <v>331</v>
      </c>
    </row>
    <row r="175" s="262" customFormat="1" ht="14" customHeight="1" spans="1:5">
      <c r="A175" s="329" t="s">
        <v>374</v>
      </c>
      <c r="B175" s="439" t="s">
        <v>271</v>
      </c>
      <c r="C175" s="439" t="s">
        <v>189</v>
      </c>
      <c r="D175" s="332" t="s">
        <v>376</v>
      </c>
      <c r="E175" s="331">
        <v>351</v>
      </c>
    </row>
    <row r="176" s="262" customFormat="1" ht="14" customHeight="1" spans="1:5">
      <c r="A176" s="329" t="s">
        <v>374</v>
      </c>
      <c r="B176" s="439" t="s">
        <v>271</v>
      </c>
      <c r="C176" s="330" t="s">
        <v>201</v>
      </c>
      <c r="D176" s="332" t="s">
        <v>377</v>
      </c>
      <c r="E176" s="331">
        <v>449</v>
      </c>
    </row>
    <row r="177" s="262" customFormat="1" ht="14" customHeight="1" spans="1:5">
      <c r="A177" s="329" t="s">
        <v>374</v>
      </c>
      <c r="B177" s="274" t="s">
        <v>378</v>
      </c>
      <c r="C177" s="330" t="s">
        <v>201</v>
      </c>
      <c r="D177" s="332" t="s">
        <v>379</v>
      </c>
      <c r="E177" s="331">
        <v>100</v>
      </c>
    </row>
    <row r="178" s="262" customFormat="1" ht="14" customHeight="1" spans="1:5">
      <c r="A178" s="329" t="s">
        <v>380</v>
      </c>
      <c r="B178" s="274"/>
      <c r="C178" s="330"/>
      <c r="D178" s="274" t="s">
        <v>381</v>
      </c>
      <c r="E178" s="331">
        <v>21746</v>
      </c>
    </row>
    <row r="179" s="262" customFormat="1" ht="14" customHeight="1" spans="1:5">
      <c r="A179" s="329" t="s">
        <v>382</v>
      </c>
      <c r="B179" s="274" t="s">
        <v>188</v>
      </c>
      <c r="C179" s="330" t="s">
        <v>189</v>
      </c>
      <c r="D179" s="274" t="s">
        <v>190</v>
      </c>
      <c r="E179" s="331">
        <v>139</v>
      </c>
    </row>
    <row r="180" s="262" customFormat="1" ht="14" customHeight="1" spans="1:5">
      <c r="A180" s="329" t="s">
        <v>382</v>
      </c>
      <c r="B180" s="274" t="s">
        <v>188</v>
      </c>
      <c r="C180" s="330" t="s">
        <v>191</v>
      </c>
      <c r="D180" s="274" t="s">
        <v>383</v>
      </c>
      <c r="E180" s="331">
        <v>386</v>
      </c>
    </row>
    <row r="181" s="262" customFormat="1" ht="14" customHeight="1" spans="1:5">
      <c r="A181" s="329" t="s">
        <v>382</v>
      </c>
      <c r="B181" s="274" t="s">
        <v>188</v>
      </c>
      <c r="C181" s="330">
        <v>99</v>
      </c>
      <c r="D181" s="332" t="s">
        <v>384</v>
      </c>
      <c r="E181" s="331">
        <v>25</v>
      </c>
    </row>
    <row r="182" s="262" customFormat="1" ht="14" customHeight="1" spans="1:5">
      <c r="A182" s="329" t="s">
        <v>382</v>
      </c>
      <c r="B182" s="274" t="s">
        <v>203</v>
      </c>
      <c r="C182" s="330" t="s">
        <v>201</v>
      </c>
      <c r="D182" s="274" t="s">
        <v>385</v>
      </c>
      <c r="E182" s="331">
        <v>12747</v>
      </c>
    </row>
    <row r="183" s="262" customFormat="1" ht="14" customHeight="1" spans="1:5">
      <c r="A183" s="329" t="s">
        <v>382</v>
      </c>
      <c r="B183" s="274" t="s">
        <v>213</v>
      </c>
      <c r="C183" s="330" t="s">
        <v>189</v>
      </c>
      <c r="D183" s="274" t="s">
        <v>386</v>
      </c>
      <c r="E183" s="331">
        <v>1600</v>
      </c>
    </row>
    <row r="184" s="262" customFormat="1" ht="14" customHeight="1" spans="1:5">
      <c r="A184" s="329" t="s">
        <v>382</v>
      </c>
      <c r="B184" s="330">
        <v>99</v>
      </c>
      <c r="C184" s="330" t="s">
        <v>189</v>
      </c>
      <c r="D184" s="332" t="s">
        <v>387</v>
      </c>
      <c r="E184" s="331">
        <v>6849</v>
      </c>
    </row>
    <row r="185" s="262" customFormat="1" ht="14" customHeight="1" spans="1:5">
      <c r="A185" s="329" t="s">
        <v>388</v>
      </c>
      <c r="B185" s="274"/>
      <c r="C185" s="330"/>
      <c r="D185" s="274" t="s">
        <v>389</v>
      </c>
      <c r="E185" s="331">
        <v>5731</v>
      </c>
    </row>
    <row r="186" s="262" customFormat="1" ht="14" customHeight="1" spans="1:5">
      <c r="A186" s="329" t="s">
        <v>390</v>
      </c>
      <c r="B186" s="274" t="s">
        <v>188</v>
      </c>
      <c r="C186" s="330" t="s">
        <v>189</v>
      </c>
      <c r="D186" s="274" t="s">
        <v>190</v>
      </c>
      <c r="E186" s="331">
        <v>37</v>
      </c>
    </row>
    <row r="187" s="262" customFormat="1" ht="14" customHeight="1" spans="1:5">
      <c r="A187" s="329" t="s">
        <v>390</v>
      </c>
      <c r="B187" s="274" t="s">
        <v>188</v>
      </c>
      <c r="C187" s="330" t="s">
        <v>191</v>
      </c>
      <c r="D187" s="274" t="s">
        <v>209</v>
      </c>
      <c r="E187" s="331">
        <v>66</v>
      </c>
    </row>
    <row r="188" s="262" customFormat="1" ht="14" customHeight="1" spans="1:5">
      <c r="A188" s="329" t="s">
        <v>390</v>
      </c>
      <c r="B188" s="274" t="s">
        <v>188</v>
      </c>
      <c r="C188" s="330" t="s">
        <v>193</v>
      </c>
      <c r="D188" s="274" t="s">
        <v>391</v>
      </c>
      <c r="E188" s="331">
        <v>3</v>
      </c>
    </row>
    <row r="189" s="262" customFormat="1" ht="14" customHeight="1" spans="1:5">
      <c r="A189" s="329" t="s">
        <v>390</v>
      </c>
      <c r="B189" s="274" t="s">
        <v>188</v>
      </c>
      <c r="C189" s="330" t="s">
        <v>195</v>
      </c>
      <c r="D189" s="274" t="s">
        <v>392</v>
      </c>
      <c r="E189" s="331">
        <v>32</v>
      </c>
    </row>
    <row r="190" s="262" customFormat="1" ht="14" customHeight="1" spans="1:5">
      <c r="A190" s="329" t="s">
        <v>390</v>
      </c>
      <c r="B190" s="274" t="s">
        <v>188</v>
      </c>
      <c r="C190" s="330" t="s">
        <v>293</v>
      </c>
      <c r="D190" s="274" t="s">
        <v>393</v>
      </c>
      <c r="E190" s="331">
        <v>2</v>
      </c>
    </row>
    <row r="191" s="262" customFormat="1" ht="14" customHeight="1" spans="1:5">
      <c r="A191" s="329" t="s">
        <v>390</v>
      </c>
      <c r="B191" s="274" t="s">
        <v>188</v>
      </c>
      <c r="C191" s="330">
        <v>25</v>
      </c>
      <c r="D191" s="332" t="s">
        <v>394</v>
      </c>
      <c r="E191" s="331">
        <v>10</v>
      </c>
    </row>
    <row r="192" s="262" customFormat="1" ht="14" customHeight="1" spans="1:5">
      <c r="A192" s="329" t="s">
        <v>390</v>
      </c>
      <c r="B192" s="274" t="s">
        <v>188</v>
      </c>
      <c r="C192" s="330">
        <v>42</v>
      </c>
      <c r="D192" s="332" t="s">
        <v>395</v>
      </c>
      <c r="E192" s="331">
        <v>80</v>
      </c>
    </row>
    <row r="193" s="262" customFormat="1" ht="14" customHeight="1" spans="1:5">
      <c r="A193" s="329" t="s">
        <v>390</v>
      </c>
      <c r="B193" s="274" t="s">
        <v>188</v>
      </c>
      <c r="C193" s="330" t="s">
        <v>396</v>
      </c>
      <c r="D193" s="274" t="s">
        <v>397</v>
      </c>
      <c r="E193" s="331">
        <v>1</v>
      </c>
    </row>
    <row r="194" s="262" customFormat="1" ht="14" customHeight="1" spans="1:5">
      <c r="A194" s="329" t="s">
        <v>390</v>
      </c>
      <c r="B194" s="274" t="s">
        <v>188</v>
      </c>
      <c r="C194" s="330" t="s">
        <v>201</v>
      </c>
      <c r="D194" s="274" t="s">
        <v>398</v>
      </c>
      <c r="E194" s="331">
        <v>2531</v>
      </c>
    </row>
    <row r="195" s="262" customFormat="1" ht="14" customHeight="1" spans="1:5">
      <c r="A195" s="329" t="s">
        <v>390</v>
      </c>
      <c r="B195" s="274" t="s">
        <v>197</v>
      </c>
      <c r="C195" s="439" t="s">
        <v>199</v>
      </c>
      <c r="D195" s="332" t="s">
        <v>399</v>
      </c>
      <c r="E195" s="331">
        <v>50</v>
      </c>
    </row>
    <row r="196" s="262" customFormat="1" ht="14" customHeight="1" spans="1:5">
      <c r="A196" s="329" t="s">
        <v>390</v>
      </c>
      <c r="B196" s="274" t="s">
        <v>197</v>
      </c>
      <c r="C196" s="330">
        <v>12</v>
      </c>
      <c r="D196" s="332" t="s">
        <v>400</v>
      </c>
      <c r="E196" s="331">
        <v>5</v>
      </c>
    </row>
    <row r="197" s="262" customFormat="1" ht="14" customHeight="1" spans="1:5">
      <c r="A197" s="329" t="s">
        <v>390</v>
      </c>
      <c r="B197" s="274" t="s">
        <v>197</v>
      </c>
      <c r="C197" s="330">
        <v>34</v>
      </c>
      <c r="D197" s="332" t="s">
        <v>401</v>
      </c>
      <c r="E197" s="331">
        <v>5</v>
      </c>
    </row>
    <row r="198" s="262" customFormat="1" ht="14" customHeight="1" spans="1:5">
      <c r="A198" s="329" t="s">
        <v>390</v>
      </c>
      <c r="B198" s="274" t="s">
        <v>197</v>
      </c>
      <c r="C198" s="330">
        <v>99</v>
      </c>
      <c r="D198" s="274" t="s">
        <v>402</v>
      </c>
      <c r="E198" s="331">
        <v>71</v>
      </c>
    </row>
    <row r="199" s="262" customFormat="1" ht="14" customHeight="1" spans="1:5">
      <c r="A199" s="329" t="s">
        <v>390</v>
      </c>
      <c r="B199" s="274" t="s">
        <v>203</v>
      </c>
      <c r="C199" s="330" t="s">
        <v>189</v>
      </c>
      <c r="D199" s="274" t="s">
        <v>190</v>
      </c>
      <c r="E199" s="331">
        <v>0</v>
      </c>
    </row>
    <row r="200" s="262" customFormat="1" ht="14" customHeight="1" spans="1:5">
      <c r="A200" s="329" t="s">
        <v>390</v>
      </c>
      <c r="B200" s="274" t="s">
        <v>203</v>
      </c>
      <c r="C200" s="439" t="s">
        <v>191</v>
      </c>
      <c r="D200" s="274" t="s">
        <v>403</v>
      </c>
      <c r="E200" s="331">
        <v>5</v>
      </c>
    </row>
    <row r="201" s="262" customFormat="1" ht="14" customHeight="1" spans="1:5">
      <c r="A201" s="329" t="s">
        <v>390</v>
      </c>
      <c r="B201" s="274" t="s">
        <v>203</v>
      </c>
      <c r="C201" s="439" t="s">
        <v>199</v>
      </c>
      <c r="D201" s="274" t="s">
        <v>404</v>
      </c>
      <c r="E201" s="331">
        <v>80</v>
      </c>
    </row>
    <row r="202" s="262" customFormat="1" ht="14" customHeight="1" spans="1:5">
      <c r="A202" s="329" t="s">
        <v>390</v>
      </c>
      <c r="B202" s="274" t="s">
        <v>203</v>
      </c>
      <c r="C202" s="439" t="s">
        <v>195</v>
      </c>
      <c r="D202" s="332" t="s">
        <v>405</v>
      </c>
      <c r="E202" s="331">
        <v>23</v>
      </c>
    </row>
    <row r="203" s="262" customFormat="1" ht="14" customHeight="1" spans="1:5">
      <c r="A203" s="329" t="s">
        <v>390</v>
      </c>
      <c r="B203" s="274" t="s">
        <v>203</v>
      </c>
      <c r="C203" s="330" t="s">
        <v>406</v>
      </c>
      <c r="D203" s="274" t="s">
        <v>407</v>
      </c>
      <c r="E203" s="331">
        <v>3</v>
      </c>
    </row>
    <row r="204" s="262" customFormat="1" ht="14" customHeight="1" spans="1:5">
      <c r="A204" s="329" t="s">
        <v>390</v>
      </c>
      <c r="B204" s="274" t="s">
        <v>203</v>
      </c>
      <c r="C204" s="330" t="s">
        <v>408</v>
      </c>
      <c r="D204" s="274" t="s">
        <v>409</v>
      </c>
      <c r="E204" s="331">
        <v>2</v>
      </c>
    </row>
    <row r="205" s="262" customFormat="1" ht="14" customHeight="1" spans="1:5">
      <c r="A205" s="329" t="s">
        <v>390</v>
      </c>
      <c r="B205" s="274" t="s">
        <v>213</v>
      </c>
      <c r="C205" s="330" t="s">
        <v>189</v>
      </c>
      <c r="D205" s="274" t="s">
        <v>190</v>
      </c>
      <c r="E205" s="331">
        <v>13</v>
      </c>
    </row>
    <row r="206" s="262" customFormat="1" ht="14" customHeight="1" spans="1:5">
      <c r="A206" s="329" t="s">
        <v>390</v>
      </c>
      <c r="B206" s="274" t="s">
        <v>213</v>
      </c>
      <c r="C206" s="439" t="s">
        <v>191</v>
      </c>
      <c r="D206" s="332" t="s">
        <v>410</v>
      </c>
      <c r="E206" s="331">
        <v>1223</v>
      </c>
    </row>
    <row r="207" s="262" customFormat="1" ht="14" customHeight="1" spans="1:5">
      <c r="A207" s="329" t="s">
        <v>390</v>
      </c>
      <c r="B207" s="274" t="s">
        <v>213</v>
      </c>
      <c r="C207" s="330" t="s">
        <v>199</v>
      </c>
      <c r="D207" s="274" t="s">
        <v>411</v>
      </c>
      <c r="E207" s="331">
        <v>591</v>
      </c>
    </row>
    <row r="208" s="262" customFormat="1" ht="14" customHeight="1" spans="1:5">
      <c r="A208" s="329" t="s">
        <v>390</v>
      </c>
      <c r="B208" s="274" t="s">
        <v>213</v>
      </c>
      <c r="C208" s="330" t="s">
        <v>193</v>
      </c>
      <c r="D208" s="332" t="s">
        <v>412</v>
      </c>
      <c r="E208" s="331">
        <v>13</v>
      </c>
    </row>
    <row r="209" s="262" customFormat="1" ht="14" customHeight="1" spans="1:5">
      <c r="A209" s="329" t="s">
        <v>390</v>
      </c>
      <c r="B209" s="274" t="s">
        <v>213</v>
      </c>
      <c r="C209" s="330" t="s">
        <v>214</v>
      </c>
      <c r="D209" s="332" t="s">
        <v>413</v>
      </c>
      <c r="E209" s="331">
        <v>15</v>
      </c>
    </row>
    <row r="210" s="262" customFormat="1" ht="14" customHeight="1" spans="1:5">
      <c r="A210" s="329" t="s">
        <v>390</v>
      </c>
      <c r="B210" s="274" t="s">
        <v>213</v>
      </c>
      <c r="C210" s="330">
        <v>50</v>
      </c>
      <c r="D210" s="332" t="s">
        <v>414</v>
      </c>
      <c r="E210" s="331">
        <v>34</v>
      </c>
    </row>
    <row r="211" s="262" customFormat="1" ht="14" customHeight="1" spans="1:5">
      <c r="A211" s="329" t="s">
        <v>390</v>
      </c>
      <c r="B211" s="274" t="s">
        <v>213</v>
      </c>
      <c r="C211" s="330">
        <v>99</v>
      </c>
      <c r="D211" s="332" t="s">
        <v>415</v>
      </c>
      <c r="E211" s="331">
        <v>29</v>
      </c>
    </row>
    <row r="212" s="262" customFormat="1" ht="14" customHeight="1" spans="1:5">
      <c r="A212" s="329" t="s">
        <v>390</v>
      </c>
      <c r="B212" s="439" t="s">
        <v>193</v>
      </c>
      <c r="C212" s="330">
        <v>99</v>
      </c>
      <c r="D212" s="332" t="s">
        <v>416</v>
      </c>
      <c r="E212" s="331">
        <v>122</v>
      </c>
    </row>
    <row r="213" s="262" customFormat="1" ht="14" customHeight="1" spans="1:5">
      <c r="A213" s="329" t="s">
        <v>390</v>
      </c>
      <c r="B213" s="439" t="s">
        <v>214</v>
      </c>
      <c r="C213" s="439" t="s">
        <v>189</v>
      </c>
      <c r="D213" s="332" t="s">
        <v>417</v>
      </c>
      <c r="E213" s="331">
        <v>10</v>
      </c>
    </row>
    <row r="214" s="262" customFormat="1" ht="14" customHeight="1" spans="1:5">
      <c r="A214" s="329" t="s">
        <v>390</v>
      </c>
      <c r="B214" s="439" t="s">
        <v>214</v>
      </c>
      <c r="C214" s="330" t="s">
        <v>199</v>
      </c>
      <c r="D214" s="332" t="s">
        <v>418</v>
      </c>
      <c r="E214" s="331">
        <v>645</v>
      </c>
    </row>
    <row r="215" s="262" customFormat="1" ht="14" customHeight="1" spans="1:5">
      <c r="A215" s="329" t="s">
        <v>390</v>
      </c>
      <c r="B215" s="439" t="s">
        <v>195</v>
      </c>
      <c r="C215" s="439" t="s">
        <v>271</v>
      </c>
      <c r="D215" s="332" t="s">
        <v>419</v>
      </c>
      <c r="E215" s="331">
        <v>10</v>
      </c>
    </row>
    <row r="216" s="262" customFormat="1" ht="14" customHeight="1" spans="1:5">
      <c r="A216" s="329" t="s">
        <v>390</v>
      </c>
      <c r="B216" s="330">
        <v>99</v>
      </c>
      <c r="C216" s="330">
        <v>99</v>
      </c>
      <c r="D216" s="332" t="s">
        <v>420</v>
      </c>
      <c r="E216" s="331">
        <v>20</v>
      </c>
    </row>
    <row r="217" s="262" customFormat="1" ht="14" customHeight="1" spans="1:5">
      <c r="A217" s="329" t="s">
        <v>421</v>
      </c>
      <c r="B217" s="274"/>
      <c r="C217" s="330"/>
      <c r="D217" s="274" t="s">
        <v>422</v>
      </c>
      <c r="E217" s="331">
        <v>110</v>
      </c>
    </row>
    <row r="218" s="262" customFormat="1" ht="14" customHeight="1" spans="1:5">
      <c r="A218" s="329" t="s">
        <v>423</v>
      </c>
      <c r="B218" s="274" t="s">
        <v>188</v>
      </c>
      <c r="C218" s="439" t="s">
        <v>191</v>
      </c>
      <c r="D218" s="332" t="s">
        <v>424</v>
      </c>
      <c r="E218" s="331">
        <v>2</v>
      </c>
    </row>
    <row r="219" s="262" customFormat="1" ht="14" customHeight="1" spans="1:5">
      <c r="A219" s="329" t="s">
        <v>423</v>
      </c>
      <c r="B219" s="274" t="s">
        <v>188</v>
      </c>
      <c r="C219" s="330" t="s">
        <v>193</v>
      </c>
      <c r="D219" s="274" t="s">
        <v>425</v>
      </c>
      <c r="E219" s="331">
        <v>108</v>
      </c>
    </row>
    <row r="220" s="262" customFormat="1" ht="14" customHeight="1" spans="1:5">
      <c r="A220" s="329" t="s">
        <v>426</v>
      </c>
      <c r="B220" s="274"/>
      <c r="C220" s="330"/>
      <c r="D220" s="274" t="s">
        <v>427</v>
      </c>
      <c r="E220" s="331">
        <v>1489</v>
      </c>
    </row>
    <row r="221" s="262" customFormat="1" ht="14" customHeight="1" spans="1:5">
      <c r="A221" s="329" t="s">
        <v>428</v>
      </c>
      <c r="B221" s="330" t="s">
        <v>199</v>
      </c>
      <c r="C221" s="330" t="s">
        <v>189</v>
      </c>
      <c r="D221" s="332" t="s">
        <v>190</v>
      </c>
      <c r="E221" s="331">
        <v>45</v>
      </c>
    </row>
    <row r="222" s="262" customFormat="1" ht="14" customHeight="1" spans="1:5">
      <c r="A222" s="329" t="s">
        <v>428</v>
      </c>
      <c r="B222" s="330" t="s">
        <v>199</v>
      </c>
      <c r="C222" s="330">
        <v>10</v>
      </c>
      <c r="D222" s="332" t="s">
        <v>429</v>
      </c>
      <c r="E222" s="331">
        <v>355</v>
      </c>
    </row>
    <row r="223" s="262" customFormat="1" ht="14" customHeight="1" spans="1:5">
      <c r="A223" s="329" t="s">
        <v>428</v>
      </c>
      <c r="B223" s="439" t="s">
        <v>199</v>
      </c>
      <c r="C223" s="330">
        <v>99</v>
      </c>
      <c r="D223" s="332" t="s">
        <v>430</v>
      </c>
      <c r="E223" s="331">
        <v>1079</v>
      </c>
    </row>
    <row r="224" s="262" customFormat="1" ht="14" customHeight="1" spans="1:5">
      <c r="A224" s="329" t="s">
        <v>428</v>
      </c>
      <c r="B224" s="274" t="s">
        <v>224</v>
      </c>
      <c r="C224" s="330" t="s">
        <v>189</v>
      </c>
      <c r="D224" s="274" t="s">
        <v>190</v>
      </c>
      <c r="E224" s="331">
        <v>0</v>
      </c>
    </row>
    <row r="225" s="262" customFormat="1" ht="14" customHeight="1" spans="1:5">
      <c r="A225" s="329" t="s">
        <v>428</v>
      </c>
      <c r="B225" s="274" t="s">
        <v>224</v>
      </c>
      <c r="C225" s="439" t="s">
        <v>199</v>
      </c>
      <c r="D225" s="274" t="s">
        <v>431</v>
      </c>
      <c r="E225" s="331">
        <v>10</v>
      </c>
    </row>
    <row r="226" s="262" customFormat="1" ht="14" customHeight="1" spans="1:5">
      <c r="A226" s="329" t="s">
        <v>428</v>
      </c>
      <c r="B226" s="274" t="s">
        <v>224</v>
      </c>
      <c r="C226" s="330" t="s">
        <v>201</v>
      </c>
      <c r="D226" s="274" t="s">
        <v>432</v>
      </c>
      <c r="E226" s="331">
        <v>0</v>
      </c>
    </row>
    <row r="227" s="262" customFormat="1" ht="14" customHeight="1" spans="1:5">
      <c r="A227" s="329" t="s">
        <v>428</v>
      </c>
      <c r="B227" s="274" t="s">
        <v>299</v>
      </c>
      <c r="C227" s="330" t="s">
        <v>201</v>
      </c>
      <c r="D227" s="274" t="s">
        <v>433</v>
      </c>
      <c r="E227" s="331">
        <v>0</v>
      </c>
    </row>
    <row r="228" s="262" customFormat="1" ht="14" customHeight="1" spans="1:5">
      <c r="A228" s="329" t="s">
        <v>434</v>
      </c>
      <c r="B228" s="274"/>
      <c r="C228" s="330"/>
      <c r="D228" s="274" t="s">
        <v>435</v>
      </c>
      <c r="E228" s="331">
        <v>233</v>
      </c>
    </row>
    <row r="229" s="262" customFormat="1" ht="14" customHeight="1" spans="1:5">
      <c r="A229" s="329" t="s">
        <v>436</v>
      </c>
      <c r="B229" s="274" t="s">
        <v>197</v>
      </c>
      <c r="C229" s="330" t="s">
        <v>189</v>
      </c>
      <c r="D229" s="274" t="s">
        <v>190</v>
      </c>
      <c r="E229" s="331">
        <v>25</v>
      </c>
    </row>
    <row r="230" s="262" customFormat="1" ht="14" customHeight="1" spans="1:5">
      <c r="A230" s="329" t="s">
        <v>436</v>
      </c>
      <c r="B230" s="274" t="s">
        <v>197</v>
      </c>
      <c r="C230" s="330">
        <v>99</v>
      </c>
      <c r="D230" s="332" t="s">
        <v>437</v>
      </c>
      <c r="E230" s="331">
        <v>208</v>
      </c>
    </row>
    <row r="231" s="262" customFormat="1" ht="14" customHeight="1" spans="1:5">
      <c r="A231" s="329" t="s">
        <v>438</v>
      </c>
      <c r="B231" s="274"/>
      <c r="C231" s="330"/>
      <c r="D231" s="332" t="s">
        <v>439</v>
      </c>
      <c r="E231" s="331">
        <v>70</v>
      </c>
    </row>
    <row r="232" s="262" customFormat="1" ht="14" customHeight="1" spans="1:5">
      <c r="A232" s="333" t="s">
        <v>438</v>
      </c>
      <c r="B232" s="330">
        <v>99</v>
      </c>
      <c r="C232" s="439" t="s">
        <v>189</v>
      </c>
      <c r="D232" s="332" t="s">
        <v>440</v>
      </c>
      <c r="E232" s="331">
        <v>70</v>
      </c>
    </row>
    <row r="233" s="262" customFormat="1" ht="14" customHeight="1" spans="1:5">
      <c r="A233" s="329" t="s">
        <v>441</v>
      </c>
      <c r="B233" s="274"/>
      <c r="C233" s="330"/>
      <c r="D233" s="274" t="s">
        <v>442</v>
      </c>
      <c r="E233" s="331">
        <v>540</v>
      </c>
    </row>
    <row r="234" s="262" customFormat="1" ht="14" customHeight="1" spans="1:5">
      <c r="A234" s="329" t="s">
        <v>443</v>
      </c>
      <c r="B234" s="274" t="s">
        <v>188</v>
      </c>
      <c r="C234" s="330" t="s">
        <v>189</v>
      </c>
      <c r="D234" s="274" t="s">
        <v>190</v>
      </c>
      <c r="E234" s="331">
        <v>210</v>
      </c>
    </row>
    <row r="235" s="262" customFormat="1" ht="14" customHeight="1" spans="1:5">
      <c r="A235" s="329" t="s">
        <v>443</v>
      </c>
      <c r="B235" s="274" t="s">
        <v>188</v>
      </c>
      <c r="C235" s="330" t="s">
        <v>199</v>
      </c>
      <c r="D235" s="274" t="s">
        <v>444</v>
      </c>
      <c r="E235" s="331">
        <v>66</v>
      </c>
    </row>
    <row r="236" s="262" customFormat="1" ht="14" customHeight="1" spans="1:5">
      <c r="A236" s="329" t="s">
        <v>443</v>
      </c>
      <c r="B236" s="274" t="s">
        <v>188</v>
      </c>
      <c r="C236" s="330">
        <v>13</v>
      </c>
      <c r="D236" s="332" t="s">
        <v>445</v>
      </c>
      <c r="E236" s="331">
        <v>50</v>
      </c>
    </row>
    <row r="237" s="262" customFormat="1" ht="14" customHeight="1" spans="1:5">
      <c r="A237" s="329" t="s">
        <v>443</v>
      </c>
      <c r="B237" s="274" t="s">
        <v>188</v>
      </c>
      <c r="C237" s="330">
        <v>99</v>
      </c>
      <c r="D237" s="332" t="s">
        <v>446</v>
      </c>
      <c r="E237" s="331">
        <v>209</v>
      </c>
    </row>
    <row r="238" s="262" customFormat="1" ht="14" customHeight="1" spans="1:5">
      <c r="A238" s="329" t="s">
        <v>443</v>
      </c>
      <c r="B238" s="274" t="s">
        <v>213</v>
      </c>
      <c r="C238" s="330" t="s">
        <v>293</v>
      </c>
      <c r="D238" s="274" t="s">
        <v>447</v>
      </c>
      <c r="E238" s="331">
        <v>5</v>
      </c>
    </row>
    <row r="239" s="262" customFormat="1" ht="14" customHeight="1" spans="1:5">
      <c r="A239" s="329" t="s">
        <v>443</v>
      </c>
      <c r="B239" s="333" t="s">
        <v>201</v>
      </c>
      <c r="C239" s="333" t="s">
        <v>189</v>
      </c>
      <c r="D239" s="274" t="s">
        <v>448</v>
      </c>
      <c r="E239" s="331">
        <v>0</v>
      </c>
    </row>
    <row r="240" s="262" customFormat="1" ht="14" customHeight="1" spans="1:5">
      <c r="A240" s="329" t="s">
        <v>449</v>
      </c>
      <c r="B240" s="274"/>
      <c r="C240" s="330"/>
      <c r="D240" s="274" t="s">
        <v>450</v>
      </c>
      <c r="E240" s="331">
        <v>4134</v>
      </c>
    </row>
    <row r="241" s="262" customFormat="1" ht="14" customHeight="1" spans="1:5">
      <c r="A241" s="329" t="s">
        <v>451</v>
      </c>
      <c r="B241" s="274" t="s">
        <v>188</v>
      </c>
      <c r="C241" s="439" t="s">
        <v>271</v>
      </c>
      <c r="D241" s="332" t="s">
        <v>452</v>
      </c>
      <c r="E241" s="331">
        <v>2901</v>
      </c>
    </row>
    <row r="242" s="262" customFormat="1" ht="14" customHeight="1" spans="1:5">
      <c r="A242" s="329" t="s">
        <v>451</v>
      </c>
      <c r="B242" s="274" t="s">
        <v>197</v>
      </c>
      <c r="C242" s="330" t="s">
        <v>189</v>
      </c>
      <c r="D242" s="274" t="s">
        <v>453</v>
      </c>
      <c r="E242" s="331">
        <v>1153</v>
      </c>
    </row>
    <row r="243" s="262" customFormat="1" ht="14" customHeight="1" spans="1:5">
      <c r="A243" s="329" t="s">
        <v>451</v>
      </c>
      <c r="B243" s="274" t="s">
        <v>203</v>
      </c>
      <c r="C243" s="330">
        <v>99</v>
      </c>
      <c r="D243" s="332" t="s">
        <v>454</v>
      </c>
      <c r="E243" s="331">
        <v>80</v>
      </c>
    </row>
    <row r="244" s="262" customFormat="1" ht="14" customHeight="1" spans="1:5">
      <c r="A244" s="329" t="s">
        <v>455</v>
      </c>
      <c r="B244" s="274"/>
      <c r="C244" s="330"/>
      <c r="D244" s="274" t="s">
        <v>456</v>
      </c>
      <c r="E244" s="331">
        <v>0</v>
      </c>
    </row>
    <row r="245" s="262" customFormat="1" ht="14" customHeight="1" spans="1:5">
      <c r="A245" s="329" t="s">
        <v>457</v>
      </c>
      <c r="B245" s="274" t="s">
        <v>188</v>
      </c>
      <c r="C245" s="330" t="s">
        <v>189</v>
      </c>
      <c r="D245" s="274" t="s">
        <v>190</v>
      </c>
      <c r="E245" s="331">
        <v>0</v>
      </c>
    </row>
    <row r="246" s="262" customFormat="1" ht="14" customHeight="1" spans="1:5">
      <c r="A246" s="329" t="s">
        <v>457</v>
      </c>
      <c r="B246" s="274" t="s">
        <v>188</v>
      </c>
      <c r="C246" s="330" t="s">
        <v>201</v>
      </c>
      <c r="D246" s="274" t="s">
        <v>458</v>
      </c>
      <c r="E246" s="331">
        <v>0</v>
      </c>
    </row>
    <row r="247" s="262" customFormat="1" ht="14" customHeight="1" spans="1:5">
      <c r="A247" s="329" t="s">
        <v>457</v>
      </c>
      <c r="B247" s="274" t="s">
        <v>197</v>
      </c>
      <c r="C247" s="330" t="s">
        <v>189</v>
      </c>
      <c r="D247" s="274" t="s">
        <v>190</v>
      </c>
      <c r="E247" s="331">
        <v>0</v>
      </c>
    </row>
    <row r="248" s="262" customFormat="1" ht="14" customHeight="1" spans="1:5">
      <c r="A248" s="329" t="s">
        <v>457</v>
      </c>
      <c r="B248" s="274" t="s">
        <v>211</v>
      </c>
      <c r="C248" s="330" t="s">
        <v>189</v>
      </c>
      <c r="D248" s="274" t="s">
        <v>459</v>
      </c>
      <c r="E248" s="331">
        <v>0</v>
      </c>
    </row>
    <row r="249" s="262" customFormat="1" ht="14" customHeight="1" spans="1:5">
      <c r="A249" s="329" t="s">
        <v>460</v>
      </c>
      <c r="B249" s="274"/>
      <c r="C249" s="330"/>
      <c r="D249" s="274" t="s">
        <v>461</v>
      </c>
      <c r="E249" s="331">
        <v>472</v>
      </c>
    </row>
    <row r="250" s="262" customFormat="1" ht="14" customHeight="1" spans="1:5">
      <c r="A250" s="329" t="s">
        <v>462</v>
      </c>
      <c r="B250" s="274" t="s">
        <v>188</v>
      </c>
      <c r="C250" s="330" t="s">
        <v>189</v>
      </c>
      <c r="D250" s="274" t="s">
        <v>190</v>
      </c>
      <c r="E250" s="331">
        <v>26</v>
      </c>
    </row>
    <row r="251" s="262" customFormat="1" ht="14" customHeight="1" spans="1:5">
      <c r="A251" s="329" t="s">
        <v>462</v>
      </c>
      <c r="B251" s="274" t="s">
        <v>188</v>
      </c>
      <c r="C251" s="439" t="s">
        <v>193</v>
      </c>
      <c r="D251" s="332" t="s">
        <v>463</v>
      </c>
      <c r="E251" s="331">
        <v>10</v>
      </c>
    </row>
    <row r="252" s="262" customFormat="1" ht="14" customHeight="1" spans="1:5">
      <c r="A252" s="329" t="s">
        <v>462</v>
      </c>
      <c r="B252" s="274" t="s">
        <v>188</v>
      </c>
      <c r="C252" s="330" t="s">
        <v>201</v>
      </c>
      <c r="D252" s="274" t="s">
        <v>464</v>
      </c>
      <c r="E252" s="331">
        <v>50</v>
      </c>
    </row>
    <row r="253" s="262" customFormat="1" ht="14" customHeight="1" spans="1:5">
      <c r="A253" s="329" t="s">
        <v>462</v>
      </c>
      <c r="B253" s="274" t="s">
        <v>197</v>
      </c>
      <c r="C253" s="439" t="s">
        <v>191</v>
      </c>
      <c r="D253" s="332" t="s">
        <v>465</v>
      </c>
      <c r="E253" s="331">
        <v>368</v>
      </c>
    </row>
    <row r="254" s="262" customFormat="1" ht="14" customHeight="1" spans="1:5">
      <c r="A254" s="329" t="s">
        <v>462</v>
      </c>
      <c r="B254" s="439" t="s">
        <v>214</v>
      </c>
      <c r="C254" s="439" t="s">
        <v>271</v>
      </c>
      <c r="D254" s="332" t="s">
        <v>466</v>
      </c>
      <c r="E254" s="331">
        <v>18</v>
      </c>
    </row>
    <row r="255" s="262" customFormat="1" ht="14" customHeight="1" spans="1:5">
      <c r="A255" s="329" t="s">
        <v>467</v>
      </c>
      <c r="B255" s="274"/>
      <c r="C255" s="330"/>
      <c r="D255" s="274" t="s">
        <v>468</v>
      </c>
      <c r="E255" s="331">
        <v>1000</v>
      </c>
    </row>
    <row r="256" s="262" customFormat="1" ht="14" customHeight="1" spans="1:5">
      <c r="A256" s="329" t="s">
        <v>469</v>
      </c>
      <c r="B256" s="274" t="s">
        <v>470</v>
      </c>
      <c r="C256" s="330"/>
      <c r="D256" s="274" t="s">
        <v>471</v>
      </c>
      <c r="E256" s="331">
        <v>1000</v>
      </c>
    </row>
    <row r="257" s="262" customFormat="1" ht="14" customHeight="1" spans="1:5">
      <c r="A257" s="329" t="s">
        <v>472</v>
      </c>
      <c r="B257" s="274"/>
      <c r="C257" s="330"/>
      <c r="D257" s="332" t="s">
        <v>473</v>
      </c>
      <c r="E257" s="331">
        <v>4956</v>
      </c>
    </row>
    <row r="258" s="262" customFormat="1" ht="14" customHeight="1" spans="1:5">
      <c r="A258" s="333" t="s">
        <v>472</v>
      </c>
      <c r="B258" s="439" t="s">
        <v>271</v>
      </c>
      <c r="C258" s="439" t="s">
        <v>191</v>
      </c>
      <c r="D258" s="332" t="s">
        <v>474</v>
      </c>
      <c r="E258" s="331">
        <v>4956</v>
      </c>
    </row>
    <row r="259" ht="13.5" spans="4:4">
      <c r="D259" s="260"/>
    </row>
  </sheetData>
  <mergeCells count="4">
    <mergeCell ref="A1:E1"/>
    <mergeCell ref="A3:C3"/>
    <mergeCell ref="D3:D4"/>
    <mergeCell ref="E3:E4"/>
  </mergeCells>
  <printOptions horizontalCentered="1"/>
  <pageMargins left="0.786805555555556" right="0.786805555555556" top="0.984027777777778" bottom="0.984027777777778" header="0.511805555555556" footer="0.511805555555556"/>
  <pageSetup paperSize="9" scale="98"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BA46"/>
  <sheetViews>
    <sheetView showZeros="0" workbookViewId="0">
      <selection activeCell="AY6" sqref="AY6"/>
    </sheetView>
  </sheetViews>
  <sheetFormatPr defaultColWidth="9" defaultRowHeight="14.25"/>
  <cols>
    <col min="1" max="1" width="13.75" style="106" customWidth="1"/>
    <col min="2" max="12" width="5" style="106" customWidth="1"/>
    <col min="13" max="13" width="4.33333333333333" style="106" customWidth="1"/>
    <col min="14" max="14" width="4.58333333333333" style="106" customWidth="1"/>
    <col min="15" max="15" width="6.08333333333333" style="106" customWidth="1"/>
    <col min="16" max="16" width="6.58333333333333" style="106" customWidth="1"/>
    <col min="17" max="17" width="5" style="106" customWidth="1"/>
    <col min="18" max="18" width="6.25" style="106" customWidth="1"/>
    <col min="19" max="19" width="3.91666666666667" style="106" customWidth="1"/>
    <col min="20" max="24" width="5" style="106" customWidth="1"/>
    <col min="25" max="25" width="5.75" style="106" customWidth="1"/>
    <col min="26" max="26" width="6.75" style="106" customWidth="1"/>
    <col min="27" max="27" width="5" style="106" customWidth="1"/>
    <col min="28" max="28" width="6.75" style="106" customWidth="1"/>
    <col min="29" max="29" width="7.58333333333333" style="106" customWidth="1"/>
    <col min="30" max="30" width="8.5" style="106" customWidth="1"/>
    <col min="31" max="31" width="7.58333333333333" style="106" customWidth="1"/>
    <col min="32" max="32" width="8.25" style="106" customWidth="1"/>
    <col min="33" max="33" width="4.75" style="106" customWidth="1"/>
    <col min="34" max="34" width="7.83333333333333" style="106" customWidth="1"/>
    <col min="35" max="35" width="7.25" style="106" customWidth="1"/>
    <col min="36" max="36" width="7.58333333333333" style="106" customWidth="1"/>
    <col min="37" max="37" width="5.75" style="106" customWidth="1"/>
    <col min="38" max="39" width="7.83333333333333" style="106" customWidth="1"/>
    <col min="40" max="40" width="9.33333333333333" style="106" customWidth="1"/>
    <col min="41" max="41" width="7.83333333333333" style="106" customWidth="1"/>
    <col min="42" max="42" width="10.5833333333333" style="106" customWidth="1"/>
    <col min="43" max="16384" width="9" style="106"/>
  </cols>
  <sheetData>
    <row r="1" ht="28" customHeight="1" spans="1:51">
      <c r="A1" s="288" t="s">
        <v>528</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row>
    <row r="2" ht="18" customHeight="1" spans="1:53">
      <c r="A2" s="289" t="s">
        <v>529</v>
      </c>
      <c r="B2" s="290"/>
      <c r="C2" s="291"/>
      <c r="D2" s="291"/>
      <c r="E2" s="291"/>
      <c r="F2" s="291"/>
      <c r="G2" s="291"/>
      <c r="H2" s="291"/>
      <c r="I2" s="291"/>
      <c r="J2" s="300"/>
      <c r="K2" s="300"/>
      <c r="L2" s="300"/>
      <c r="M2" s="300"/>
      <c r="N2" s="301"/>
      <c r="O2" s="301"/>
      <c r="P2" s="302"/>
      <c r="Q2" s="302"/>
      <c r="R2" s="302"/>
      <c r="S2" s="302"/>
      <c r="T2" s="302"/>
      <c r="U2" s="302"/>
      <c r="Y2" s="300"/>
      <c r="Z2" s="300"/>
      <c r="AA2"/>
      <c r="AB2"/>
      <c r="AC2"/>
      <c r="AD2"/>
      <c r="AE2"/>
      <c r="AF2"/>
      <c r="AG2"/>
      <c r="AH2"/>
      <c r="AI2"/>
      <c r="AJ2"/>
      <c r="AK2"/>
      <c r="AL2"/>
      <c r="AM2"/>
      <c r="AN2"/>
      <c r="AO2"/>
      <c r="AP2"/>
      <c r="AW2" s="315" t="s">
        <v>47</v>
      </c>
      <c r="AY2" s="316"/>
      <c r="AZ2" s="316"/>
      <c r="BA2" s="316"/>
    </row>
    <row r="3" s="236" customFormat="1" ht="21" customHeight="1" spans="1:51">
      <c r="A3" s="292" t="s">
        <v>179</v>
      </c>
      <c r="B3" s="293" t="s">
        <v>478</v>
      </c>
      <c r="C3" s="294" t="s">
        <v>479</v>
      </c>
      <c r="D3" s="292"/>
      <c r="E3" s="292"/>
      <c r="F3" s="292"/>
      <c r="G3" s="292"/>
      <c r="H3" s="294" t="s">
        <v>480</v>
      </c>
      <c r="I3" s="292"/>
      <c r="J3" s="303"/>
      <c r="K3" s="303"/>
      <c r="L3" s="303"/>
      <c r="M3" s="303"/>
      <c r="N3" s="303"/>
      <c r="O3" s="303"/>
      <c r="P3" s="303"/>
      <c r="Q3" s="303"/>
      <c r="R3" s="303"/>
      <c r="S3" s="307" t="s">
        <v>481</v>
      </c>
      <c r="T3" s="303"/>
      <c r="U3" s="303"/>
      <c r="V3" s="303"/>
      <c r="W3" s="303"/>
      <c r="X3" s="303"/>
      <c r="Y3" s="303"/>
      <c r="Z3" s="303"/>
      <c r="AA3" s="303" t="s">
        <v>482</v>
      </c>
      <c r="AB3" s="303"/>
      <c r="AC3" s="303"/>
      <c r="AD3" s="303"/>
      <c r="AE3" s="303" t="s">
        <v>483</v>
      </c>
      <c r="AF3" s="303"/>
      <c r="AG3" s="303" t="s">
        <v>484</v>
      </c>
      <c r="AH3" s="303"/>
      <c r="AI3" s="303"/>
      <c r="AJ3" s="303"/>
      <c r="AK3" s="303" t="s">
        <v>485</v>
      </c>
      <c r="AL3" s="303"/>
      <c r="AM3" s="303"/>
      <c r="AN3" s="303"/>
      <c r="AO3" s="303"/>
      <c r="AP3" s="303"/>
      <c r="AQ3" s="309" t="s">
        <v>486</v>
      </c>
      <c r="AR3" s="310"/>
      <c r="AS3" s="309" t="s">
        <v>487</v>
      </c>
      <c r="AT3" s="310"/>
      <c r="AU3" s="311" t="s">
        <v>488</v>
      </c>
      <c r="AV3" s="311"/>
      <c r="AW3" s="309" t="s">
        <v>489</v>
      </c>
      <c r="AX3" s="310"/>
      <c r="AY3" s="310"/>
    </row>
    <row r="4" s="236" customFormat="1" ht="36" customHeight="1" spans="1:51">
      <c r="A4" s="292"/>
      <c r="B4" s="293"/>
      <c r="C4" s="295" t="s">
        <v>148</v>
      </c>
      <c r="D4" s="296" t="s">
        <v>490</v>
      </c>
      <c r="E4" s="296" t="s">
        <v>491</v>
      </c>
      <c r="F4" s="296" t="s">
        <v>492</v>
      </c>
      <c r="G4" s="296" t="s">
        <v>493</v>
      </c>
      <c r="H4" s="296" t="s">
        <v>148</v>
      </c>
      <c r="I4" s="296" t="s">
        <v>494</v>
      </c>
      <c r="J4" s="304" t="s">
        <v>495</v>
      </c>
      <c r="K4" s="304" t="s">
        <v>496</v>
      </c>
      <c r="L4" s="304" t="s">
        <v>497</v>
      </c>
      <c r="M4" s="304" t="s">
        <v>498</v>
      </c>
      <c r="N4" s="304" t="s">
        <v>499</v>
      </c>
      <c r="O4" s="304" t="s">
        <v>500</v>
      </c>
      <c r="P4" s="304" t="s">
        <v>501</v>
      </c>
      <c r="Q4" s="304" t="s">
        <v>502</v>
      </c>
      <c r="R4" s="304" t="s">
        <v>503</v>
      </c>
      <c r="S4" s="304" t="s">
        <v>148</v>
      </c>
      <c r="T4" s="304" t="s">
        <v>504</v>
      </c>
      <c r="U4" s="304" t="s">
        <v>505</v>
      </c>
      <c r="V4" s="304" t="s">
        <v>506</v>
      </c>
      <c r="W4" s="304" t="s">
        <v>507</v>
      </c>
      <c r="X4" s="304" t="s">
        <v>508</v>
      </c>
      <c r="Y4" s="304" t="s">
        <v>509</v>
      </c>
      <c r="Z4" s="304" t="s">
        <v>510</v>
      </c>
      <c r="AA4" s="308" t="s">
        <v>148</v>
      </c>
      <c r="AB4" s="308" t="s">
        <v>511</v>
      </c>
      <c r="AC4" s="308" t="s">
        <v>512</v>
      </c>
      <c r="AD4" s="308" t="s">
        <v>513</v>
      </c>
      <c r="AE4" s="308" t="s">
        <v>148</v>
      </c>
      <c r="AF4" s="308" t="s">
        <v>514</v>
      </c>
      <c r="AG4" s="308" t="s">
        <v>148</v>
      </c>
      <c r="AH4" s="308" t="s">
        <v>515</v>
      </c>
      <c r="AI4" s="308" t="s">
        <v>516</v>
      </c>
      <c r="AJ4" s="308" t="s">
        <v>517</v>
      </c>
      <c r="AK4" s="308" t="s">
        <v>148</v>
      </c>
      <c r="AL4" s="308" t="s">
        <v>518</v>
      </c>
      <c r="AM4" s="308" t="s">
        <v>519</v>
      </c>
      <c r="AN4" s="308" t="s">
        <v>520</v>
      </c>
      <c r="AO4" s="308" t="s">
        <v>521</v>
      </c>
      <c r="AP4" s="308" t="s">
        <v>522</v>
      </c>
      <c r="AQ4" s="312" t="s">
        <v>148</v>
      </c>
      <c r="AR4" s="312" t="s">
        <v>523</v>
      </c>
      <c r="AS4" s="312" t="s">
        <v>148</v>
      </c>
      <c r="AT4" s="312" t="s">
        <v>524</v>
      </c>
      <c r="AU4" s="313" t="s">
        <v>148</v>
      </c>
      <c r="AV4" s="313" t="s">
        <v>468</v>
      </c>
      <c r="AW4" s="317" t="s">
        <v>148</v>
      </c>
      <c r="AX4" s="317" t="s">
        <v>525</v>
      </c>
      <c r="AY4" s="317" t="s">
        <v>489</v>
      </c>
    </row>
    <row r="5" s="236" customFormat="1" ht="21" customHeight="1" spans="1:51">
      <c r="A5" s="297" t="s">
        <v>184</v>
      </c>
      <c r="B5" s="298">
        <f t="shared" ref="B5:AG5" si="0">SUM(B6:B25)</f>
        <v>80244</v>
      </c>
      <c r="C5" s="298">
        <f t="shared" si="0"/>
        <v>7715</v>
      </c>
      <c r="D5" s="298">
        <f t="shared" si="0"/>
        <v>3401</v>
      </c>
      <c r="E5" s="298">
        <f t="shared" si="0"/>
        <v>1426</v>
      </c>
      <c r="F5" s="298">
        <f t="shared" si="0"/>
        <v>315</v>
      </c>
      <c r="G5" s="298">
        <f t="shared" si="0"/>
        <v>2573</v>
      </c>
      <c r="H5" s="298">
        <f t="shared" si="0"/>
        <v>7191</v>
      </c>
      <c r="I5" s="298">
        <f t="shared" si="0"/>
        <v>1899</v>
      </c>
      <c r="J5" s="305">
        <f t="shared" si="0"/>
        <v>7</v>
      </c>
      <c r="K5" s="305">
        <f t="shared" si="0"/>
        <v>14</v>
      </c>
      <c r="L5" s="305">
        <f t="shared" si="0"/>
        <v>9</v>
      </c>
      <c r="M5" s="305">
        <f t="shared" si="0"/>
        <v>1216</v>
      </c>
      <c r="N5" s="305">
        <f t="shared" si="0"/>
        <v>19</v>
      </c>
      <c r="O5" s="305">
        <f t="shared" si="0"/>
        <v>2</v>
      </c>
      <c r="P5" s="305">
        <f t="shared" si="0"/>
        <v>85</v>
      </c>
      <c r="Q5" s="305">
        <f t="shared" si="0"/>
        <v>54</v>
      </c>
      <c r="R5" s="305">
        <f t="shared" si="0"/>
        <v>3886</v>
      </c>
      <c r="S5" s="305">
        <f t="shared" si="0"/>
        <v>18811</v>
      </c>
      <c r="T5" s="305">
        <f t="shared" si="0"/>
        <v>0</v>
      </c>
      <c r="U5" s="305">
        <f t="shared" si="0"/>
        <v>7232</v>
      </c>
      <c r="V5" s="305">
        <f t="shared" si="0"/>
        <v>0</v>
      </c>
      <c r="W5" s="305">
        <f t="shared" si="0"/>
        <v>68</v>
      </c>
      <c r="X5" s="305">
        <f t="shared" si="0"/>
        <v>249</v>
      </c>
      <c r="Y5" s="305">
        <f t="shared" si="0"/>
        <v>135</v>
      </c>
      <c r="Z5" s="305">
        <f t="shared" si="0"/>
        <v>11127</v>
      </c>
      <c r="AA5" s="305">
        <f t="shared" si="0"/>
        <v>21191</v>
      </c>
      <c r="AB5" s="305">
        <f t="shared" si="0"/>
        <v>11356</v>
      </c>
      <c r="AC5" s="305">
        <f t="shared" si="0"/>
        <v>9335</v>
      </c>
      <c r="AD5" s="305">
        <f t="shared" si="0"/>
        <v>500</v>
      </c>
      <c r="AE5" s="305">
        <f t="shared" si="0"/>
        <v>2822</v>
      </c>
      <c r="AF5" s="305">
        <f t="shared" si="0"/>
        <v>2822</v>
      </c>
      <c r="AG5" s="305">
        <f t="shared" si="0"/>
        <v>1930</v>
      </c>
      <c r="AH5" s="305"/>
      <c r="AI5" s="305">
        <f t="shared" ref="AI5:AP5" si="1">SUM(AI6:AI25)</f>
        <v>100</v>
      </c>
      <c r="AJ5" s="305">
        <f t="shared" si="1"/>
        <v>1830</v>
      </c>
      <c r="AK5" s="305">
        <f t="shared" si="1"/>
        <v>11142</v>
      </c>
      <c r="AL5" s="305">
        <f t="shared" si="1"/>
        <v>3424</v>
      </c>
      <c r="AM5" s="305">
        <f t="shared" si="1"/>
        <v>42</v>
      </c>
      <c r="AN5" s="305">
        <f t="shared" si="1"/>
        <v>25</v>
      </c>
      <c r="AO5" s="305">
        <f t="shared" si="1"/>
        <v>46</v>
      </c>
      <c r="AP5" s="305">
        <f t="shared" si="1"/>
        <v>7605</v>
      </c>
      <c r="AQ5" s="314">
        <v>498</v>
      </c>
      <c r="AR5" s="314">
        <v>498</v>
      </c>
      <c r="AS5" s="314">
        <v>7804</v>
      </c>
      <c r="AT5" s="314">
        <v>7804</v>
      </c>
      <c r="AU5" s="314">
        <v>1000</v>
      </c>
      <c r="AV5" s="314">
        <v>1000</v>
      </c>
      <c r="AW5" s="314">
        <v>140</v>
      </c>
      <c r="AX5" s="314">
        <v>140</v>
      </c>
      <c r="AY5" s="314"/>
    </row>
    <row r="6" s="236" customFormat="1" ht="21" customHeight="1" spans="1:51">
      <c r="A6" s="297" t="s">
        <v>186</v>
      </c>
      <c r="B6" s="298">
        <f>SUM(C6,H6,S6,AA6,AE6,AG6,AK6,AQ6,AS6,AU6,AW6)</f>
        <v>8896</v>
      </c>
      <c r="C6" s="298">
        <f t="shared" ref="C6:C25" si="2">SUM(D6:G6)</f>
        <v>3466</v>
      </c>
      <c r="D6" s="298">
        <v>1772</v>
      </c>
      <c r="E6" s="298">
        <v>0</v>
      </c>
      <c r="F6" s="298">
        <v>0</v>
      </c>
      <c r="G6" s="298">
        <v>1694</v>
      </c>
      <c r="H6" s="298">
        <f t="shared" ref="H6:H25" si="3">SUM(I6:R6)</f>
        <v>2117</v>
      </c>
      <c r="I6" s="298">
        <v>1226</v>
      </c>
      <c r="J6" s="305">
        <v>6</v>
      </c>
      <c r="K6" s="305">
        <v>14</v>
      </c>
      <c r="L6" s="305">
        <v>0</v>
      </c>
      <c r="M6" s="305">
        <v>228</v>
      </c>
      <c r="N6" s="305">
        <v>17</v>
      </c>
      <c r="O6" s="305">
        <v>2</v>
      </c>
      <c r="P6" s="305">
        <v>32</v>
      </c>
      <c r="Q6" s="305">
        <v>43</v>
      </c>
      <c r="R6" s="305">
        <v>549</v>
      </c>
      <c r="S6" s="305">
        <f t="shared" ref="S6:S25" si="4">SUM(T6:Z6)</f>
        <v>164</v>
      </c>
      <c r="T6" s="305">
        <v>0</v>
      </c>
      <c r="U6" s="305">
        <v>0</v>
      </c>
      <c r="V6" s="305">
        <v>0</v>
      </c>
      <c r="W6" s="305">
        <v>0</v>
      </c>
      <c r="X6" s="305">
        <v>14</v>
      </c>
      <c r="Y6" s="305">
        <v>0</v>
      </c>
      <c r="Z6" s="305">
        <v>150</v>
      </c>
      <c r="AA6" s="305">
        <f t="shared" ref="AA6:AA16" si="5">SUM(AB6:AD6)</f>
        <v>1218</v>
      </c>
      <c r="AB6" s="305">
        <v>344</v>
      </c>
      <c r="AC6" s="305">
        <v>874</v>
      </c>
      <c r="AD6" s="305"/>
      <c r="AE6" s="305">
        <f>AF6</f>
        <v>190</v>
      </c>
      <c r="AF6" s="305">
        <v>190</v>
      </c>
      <c r="AG6" s="305">
        <f t="shared" ref="AG6:AG11" si="6">SUM(AH6:AJ6)</f>
        <v>1600</v>
      </c>
      <c r="AH6" s="305"/>
      <c r="AI6" s="305"/>
      <c r="AJ6" s="305">
        <v>1600</v>
      </c>
      <c r="AK6" s="305">
        <f t="shared" ref="AK6:AK16" si="7">SUM(AL6:AP6)</f>
        <v>141</v>
      </c>
      <c r="AL6" s="305">
        <v>19</v>
      </c>
      <c r="AM6" s="305"/>
      <c r="AN6" s="305"/>
      <c r="AO6" s="305"/>
      <c r="AP6" s="305">
        <v>122</v>
      </c>
      <c r="AQ6" s="314"/>
      <c r="AR6" s="314"/>
      <c r="AS6" s="314"/>
      <c r="AT6" s="314"/>
      <c r="AU6" s="314"/>
      <c r="AV6" s="314"/>
      <c r="AW6" s="314"/>
      <c r="AX6" s="314"/>
      <c r="AY6" s="314"/>
    </row>
    <row r="7" s="236" customFormat="1" ht="21" customHeight="1" spans="1:51">
      <c r="A7" s="297" t="s">
        <v>249</v>
      </c>
      <c r="B7" s="298">
        <f t="shared" ref="B7:B25" si="8">SUM(C7,H7,S7,AA7,AE7,AG7,AK7,AQ7,AS7,AU7,AW7)</f>
        <v>36</v>
      </c>
      <c r="C7" s="298">
        <f t="shared" si="2"/>
        <v>0</v>
      </c>
      <c r="D7" s="298">
        <v>0</v>
      </c>
      <c r="E7" s="298">
        <v>0</v>
      </c>
      <c r="F7" s="298">
        <v>0</v>
      </c>
      <c r="G7" s="298">
        <v>0</v>
      </c>
      <c r="H7" s="298">
        <f t="shared" si="3"/>
        <v>36</v>
      </c>
      <c r="I7" s="298">
        <v>1</v>
      </c>
      <c r="J7" s="305">
        <v>0</v>
      </c>
      <c r="K7" s="305">
        <v>0</v>
      </c>
      <c r="L7" s="305">
        <v>0</v>
      </c>
      <c r="M7" s="305">
        <v>0</v>
      </c>
      <c r="N7" s="305">
        <v>0</v>
      </c>
      <c r="O7" s="305">
        <v>0</v>
      </c>
      <c r="P7" s="305">
        <v>0</v>
      </c>
      <c r="Q7" s="305">
        <v>0</v>
      </c>
      <c r="R7" s="305">
        <v>35</v>
      </c>
      <c r="S7" s="305">
        <f t="shared" si="4"/>
        <v>0</v>
      </c>
      <c r="T7" s="305">
        <v>0</v>
      </c>
      <c r="U7" s="305">
        <v>0</v>
      </c>
      <c r="V7" s="305">
        <v>0</v>
      </c>
      <c r="W7" s="305">
        <v>0</v>
      </c>
      <c r="X7" s="305">
        <v>0</v>
      </c>
      <c r="Y7" s="305">
        <v>0</v>
      </c>
      <c r="Z7" s="305">
        <v>0</v>
      </c>
      <c r="AA7" s="305"/>
      <c r="AB7" s="305"/>
      <c r="AC7" s="305"/>
      <c r="AD7" s="305"/>
      <c r="AE7" s="305"/>
      <c r="AF7" s="305"/>
      <c r="AG7" s="305"/>
      <c r="AH7" s="305"/>
      <c r="AI7" s="305"/>
      <c r="AJ7" s="305"/>
      <c r="AK7" s="305"/>
      <c r="AL7" s="305"/>
      <c r="AM7" s="305"/>
      <c r="AN7" s="305"/>
      <c r="AO7" s="305"/>
      <c r="AP7" s="305"/>
      <c r="AQ7" s="314"/>
      <c r="AR7" s="314"/>
      <c r="AS7" s="314"/>
      <c r="AT7" s="314"/>
      <c r="AU7" s="314"/>
      <c r="AV7" s="314"/>
      <c r="AW7" s="314"/>
      <c r="AX7" s="314"/>
      <c r="AY7" s="314"/>
    </row>
    <row r="8" s="236" customFormat="1" ht="21" customHeight="1" spans="1:51">
      <c r="A8" s="297" t="s">
        <v>254</v>
      </c>
      <c r="B8" s="298">
        <f t="shared" si="8"/>
        <v>2862</v>
      </c>
      <c r="C8" s="298">
        <f t="shared" si="2"/>
        <v>1650</v>
      </c>
      <c r="D8" s="298">
        <v>1020</v>
      </c>
      <c r="E8" s="298">
        <v>0</v>
      </c>
      <c r="F8" s="298">
        <v>0</v>
      </c>
      <c r="G8" s="298">
        <v>630</v>
      </c>
      <c r="H8" s="298">
        <f t="shared" si="3"/>
        <v>837</v>
      </c>
      <c r="I8" s="298">
        <v>333</v>
      </c>
      <c r="J8" s="305">
        <v>0</v>
      </c>
      <c r="K8" s="305">
        <v>0</v>
      </c>
      <c r="L8" s="305">
        <v>3</v>
      </c>
      <c r="M8" s="305">
        <v>100</v>
      </c>
      <c r="N8" s="305">
        <v>0</v>
      </c>
      <c r="O8" s="305">
        <v>0</v>
      </c>
      <c r="P8" s="305">
        <v>53</v>
      </c>
      <c r="Q8" s="305">
        <v>3</v>
      </c>
      <c r="R8" s="305">
        <v>345</v>
      </c>
      <c r="S8" s="305">
        <f t="shared" si="4"/>
        <v>355</v>
      </c>
      <c r="T8" s="305">
        <v>0</v>
      </c>
      <c r="U8" s="305">
        <v>0</v>
      </c>
      <c r="V8" s="305">
        <v>0</v>
      </c>
      <c r="W8" s="305">
        <v>0</v>
      </c>
      <c r="X8" s="305">
        <v>220</v>
      </c>
      <c r="Y8" s="305">
        <v>130</v>
      </c>
      <c r="Z8" s="305">
        <v>5</v>
      </c>
      <c r="AA8" s="305">
        <v>20</v>
      </c>
      <c r="AB8" s="305"/>
      <c r="AC8" s="305">
        <v>20</v>
      </c>
      <c r="AD8" s="305"/>
      <c r="AE8" s="305"/>
      <c r="AF8" s="305"/>
      <c r="AG8" s="305"/>
      <c r="AH8" s="305"/>
      <c r="AI8" s="305"/>
      <c r="AJ8" s="305"/>
      <c r="AK8" s="305"/>
      <c r="AL8" s="305"/>
      <c r="AM8" s="305"/>
      <c r="AN8" s="305"/>
      <c r="AO8" s="305"/>
      <c r="AP8" s="305"/>
      <c r="AQ8" s="314"/>
      <c r="AR8" s="314"/>
      <c r="AS8" s="314"/>
      <c r="AT8" s="314"/>
      <c r="AU8" s="314"/>
      <c r="AV8" s="314"/>
      <c r="AW8" s="314"/>
      <c r="AX8" s="314"/>
      <c r="AY8" s="314"/>
    </row>
    <row r="9" s="236" customFormat="1" ht="21" customHeight="1" spans="1:51">
      <c r="A9" s="297" t="s">
        <v>267</v>
      </c>
      <c r="B9" s="298">
        <f t="shared" si="8"/>
        <v>15268</v>
      </c>
      <c r="C9" s="298">
        <f t="shared" si="2"/>
        <v>0</v>
      </c>
      <c r="D9" s="298">
        <v>0</v>
      </c>
      <c r="E9" s="298">
        <v>0</v>
      </c>
      <c r="F9" s="298">
        <v>0</v>
      </c>
      <c r="G9" s="298">
        <v>0</v>
      </c>
      <c r="H9" s="298">
        <f t="shared" si="3"/>
        <v>52</v>
      </c>
      <c r="I9" s="298">
        <v>0</v>
      </c>
      <c r="J9" s="305">
        <v>0</v>
      </c>
      <c r="K9" s="305">
        <v>0</v>
      </c>
      <c r="L9" s="305">
        <v>0</v>
      </c>
      <c r="M9" s="305">
        <v>0</v>
      </c>
      <c r="N9" s="305">
        <v>0</v>
      </c>
      <c r="O9" s="305">
        <v>0</v>
      </c>
      <c r="P9" s="305">
        <v>0</v>
      </c>
      <c r="Q9" s="305">
        <v>0</v>
      </c>
      <c r="R9" s="305">
        <v>52</v>
      </c>
      <c r="S9" s="305">
        <f t="shared" si="4"/>
        <v>0</v>
      </c>
      <c r="T9" s="305">
        <v>0</v>
      </c>
      <c r="U9" s="305">
        <v>0</v>
      </c>
      <c r="V9" s="305">
        <v>0</v>
      </c>
      <c r="W9" s="305">
        <v>0</v>
      </c>
      <c r="X9" s="305">
        <v>0</v>
      </c>
      <c r="Y9" s="305">
        <v>0</v>
      </c>
      <c r="Z9" s="305">
        <v>0</v>
      </c>
      <c r="AA9" s="305">
        <f t="shared" si="5"/>
        <v>14988</v>
      </c>
      <c r="AB9" s="305">
        <v>7394</v>
      </c>
      <c r="AC9" s="305">
        <v>7094</v>
      </c>
      <c r="AD9" s="305">
        <v>500</v>
      </c>
      <c r="AE9" s="305"/>
      <c r="AF9" s="305"/>
      <c r="AG9" s="305"/>
      <c r="AH9" s="305"/>
      <c r="AI9" s="305"/>
      <c r="AJ9" s="305"/>
      <c r="AK9" s="305">
        <f t="shared" si="7"/>
        <v>228</v>
      </c>
      <c r="AL9" s="305">
        <v>56</v>
      </c>
      <c r="AM9" s="305">
        <v>42</v>
      </c>
      <c r="AN9" s="305"/>
      <c r="AO9" s="305"/>
      <c r="AP9" s="305">
        <v>130</v>
      </c>
      <c r="AQ9" s="314"/>
      <c r="AR9" s="314"/>
      <c r="AS9" s="314"/>
      <c r="AT9" s="314"/>
      <c r="AU9" s="314"/>
      <c r="AV9" s="314"/>
      <c r="AW9" s="314"/>
      <c r="AX9" s="314"/>
      <c r="AY9" s="314"/>
    </row>
    <row r="10" s="236" customFormat="1" ht="21" customHeight="1" spans="1:51">
      <c r="A10" s="297" t="s">
        <v>283</v>
      </c>
      <c r="B10" s="298">
        <f t="shared" si="8"/>
        <v>100</v>
      </c>
      <c r="C10" s="298">
        <f t="shared" si="2"/>
        <v>0</v>
      </c>
      <c r="D10" s="298">
        <v>0</v>
      </c>
      <c r="E10" s="298">
        <v>0</v>
      </c>
      <c r="F10" s="298">
        <v>0</v>
      </c>
      <c r="G10" s="298">
        <v>0</v>
      </c>
      <c r="H10" s="298">
        <f t="shared" si="3"/>
        <v>0</v>
      </c>
      <c r="I10" s="298">
        <v>0</v>
      </c>
      <c r="J10" s="305">
        <v>0</v>
      </c>
      <c r="K10" s="305">
        <v>0</v>
      </c>
      <c r="L10" s="305">
        <v>0</v>
      </c>
      <c r="M10" s="305">
        <v>0</v>
      </c>
      <c r="N10" s="305">
        <v>0</v>
      </c>
      <c r="O10" s="305">
        <v>0</v>
      </c>
      <c r="P10" s="305">
        <v>0</v>
      </c>
      <c r="Q10" s="305">
        <v>0</v>
      </c>
      <c r="R10" s="305">
        <v>0</v>
      </c>
      <c r="S10" s="305">
        <f t="shared" si="4"/>
        <v>0</v>
      </c>
      <c r="T10" s="305">
        <v>0</v>
      </c>
      <c r="U10" s="305">
        <v>0</v>
      </c>
      <c r="V10" s="305">
        <v>0</v>
      </c>
      <c r="W10" s="305">
        <v>0</v>
      </c>
      <c r="X10" s="305">
        <v>0</v>
      </c>
      <c r="Y10" s="305">
        <v>0</v>
      </c>
      <c r="Z10" s="305">
        <v>0</v>
      </c>
      <c r="AA10" s="305"/>
      <c r="AB10" s="305"/>
      <c r="AC10" s="305"/>
      <c r="AD10" s="305"/>
      <c r="AE10" s="305"/>
      <c r="AF10" s="305"/>
      <c r="AG10" s="305">
        <f t="shared" si="6"/>
        <v>100</v>
      </c>
      <c r="AH10" s="305"/>
      <c r="AI10" s="305"/>
      <c r="AJ10" s="305">
        <v>100</v>
      </c>
      <c r="AK10" s="305"/>
      <c r="AL10" s="305"/>
      <c r="AM10" s="305"/>
      <c r="AN10" s="305"/>
      <c r="AO10" s="305"/>
      <c r="AP10" s="305"/>
      <c r="AQ10" s="314"/>
      <c r="AR10" s="314"/>
      <c r="AS10" s="314"/>
      <c r="AT10" s="314"/>
      <c r="AU10" s="314"/>
      <c r="AV10" s="314"/>
      <c r="AW10" s="314"/>
      <c r="AX10" s="314"/>
      <c r="AY10" s="314"/>
    </row>
    <row r="11" s="236" customFormat="1" ht="21" customHeight="1" spans="1:51">
      <c r="A11" s="297" t="s">
        <v>289</v>
      </c>
      <c r="B11" s="298">
        <f t="shared" si="8"/>
        <v>691</v>
      </c>
      <c r="C11" s="298">
        <f t="shared" si="2"/>
        <v>61</v>
      </c>
      <c r="D11" s="298">
        <v>0</v>
      </c>
      <c r="E11" s="298">
        <v>0</v>
      </c>
      <c r="F11" s="298">
        <v>0</v>
      </c>
      <c r="G11" s="298">
        <v>61</v>
      </c>
      <c r="H11" s="298">
        <f t="shared" si="3"/>
        <v>527</v>
      </c>
      <c r="I11" s="298">
        <v>21</v>
      </c>
      <c r="J11" s="305">
        <v>0</v>
      </c>
      <c r="K11" s="305">
        <v>0</v>
      </c>
      <c r="L11" s="305">
        <v>0</v>
      </c>
      <c r="M11" s="305">
        <v>150</v>
      </c>
      <c r="N11" s="305"/>
      <c r="O11" s="305">
        <v>0</v>
      </c>
      <c r="P11" s="305">
        <v>0</v>
      </c>
      <c r="Q11" s="305"/>
      <c r="R11" s="305">
        <v>356</v>
      </c>
      <c r="S11" s="305">
        <f t="shared" si="4"/>
        <v>0</v>
      </c>
      <c r="T11" s="305">
        <v>0</v>
      </c>
      <c r="U11" s="305">
        <v>0</v>
      </c>
      <c r="V11" s="305">
        <v>0</v>
      </c>
      <c r="W11" s="305">
        <v>0</v>
      </c>
      <c r="X11" s="305"/>
      <c r="Y11" s="305">
        <v>0</v>
      </c>
      <c r="Z11" s="305">
        <v>0</v>
      </c>
      <c r="AA11" s="305">
        <f t="shared" si="5"/>
        <v>60</v>
      </c>
      <c r="AB11" s="305"/>
      <c r="AC11" s="305">
        <v>60</v>
      </c>
      <c r="AD11" s="305"/>
      <c r="AE11" s="305">
        <f>AF11</f>
        <v>8</v>
      </c>
      <c r="AF11" s="305">
        <v>8</v>
      </c>
      <c r="AG11" s="305">
        <f t="shared" si="6"/>
        <v>32</v>
      </c>
      <c r="AH11" s="305"/>
      <c r="AI11" s="305"/>
      <c r="AJ11" s="305">
        <v>32</v>
      </c>
      <c r="AK11" s="305">
        <f t="shared" si="7"/>
        <v>3</v>
      </c>
      <c r="AL11" s="305">
        <v>3</v>
      </c>
      <c r="AM11" s="305"/>
      <c r="AN11" s="305"/>
      <c r="AO11" s="305"/>
      <c r="AP11" s="305"/>
      <c r="AQ11" s="314"/>
      <c r="AR11" s="314"/>
      <c r="AS11" s="314"/>
      <c r="AT11" s="314"/>
      <c r="AU11" s="314"/>
      <c r="AV11" s="314"/>
      <c r="AW11" s="314"/>
      <c r="AX11" s="314"/>
      <c r="AY11" s="314"/>
    </row>
    <row r="12" s="236" customFormat="1" ht="21" customHeight="1" spans="1:51">
      <c r="A12" s="297" t="s">
        <v>303</v>
      </c>
      <c r="B12" s="298">
        <f t="shared" si="8"/>
        <v>8476</v>
      </c>
      <c r="C12" s="298">
        <f t="shared" si="2"/>
        <v>1103</v>
      </c>
      <c r="D12" s="298">
        <v>39</v>
      </c>
      <c r="E12" s="298">
        <v>1064</v>
      </c>
      <c r="F12" s="298">
        <v>0</v>
      </c>
      <c r="G12" s="298">
        <v>0</v>
      </c>
      <c r="H12" s="298">
        <f t="shared" si="3"/>
        <v>170</v>
      </c>
      <c r="I12" s="298">
        <v>103</v>
      </c>
      <c r="J12" s="305">
        <v>0</v>
      </c>
      <c r="K12" s="305">
        <v>0</v>
      </c>
      <c r="L12" s="305">
        <v>0</v>
      </c>
      <c r="M12" s="305">
        <v>33</v>
      </c>
      <c r="N12" s="305">
        <v>0</v>
      </c>
      <c r="O12" s="305">
        <v>0</v>
      </c>
      <c r="P12" s="305">
        <v>0</v>
      </c>
      <c r="Q12" s="305">
        <v>4</v>
      </c>
      <c r="R12" s="305">
        <v>30</v>
      </c>
      <c r="S12" s="305">
        <f t="shared" si="4"/>
        <v>0</v>
      </c>
      <c r="T12" s="305">
        <v>0</v>
      </c>
      <c r="U12" s="305">
        <v>0</v>
      </c>
      <c r="V12" s="305">
        <v>0</v>
      </c>
      <c r="W12" s="305">
        <v>0</v>
      </c>
      <c r="X12" s="305">
        <v>0</v>
      </c>
      <c r="Y12" s="305">
        <v>0</v>
      </c>
      <c r="Z12" s="305">
        <v>0</v>
      </c>
      <c r="AA12" s="305">
        <f t="shared" si="5"/>
        <v>1908</v>
      </c>
      <c r="AB12" s="305">
        <v>1769</v>
      </c>
      <c r="AC12" s="305">
        <v>139</v>
      </c>
      <c r="AD12" s="305"/>
      <c r="AE12" s="305"/>
      <c r="AF12" s="305"/>
      <c r="AG12" s="305"/>
      <c r="AH12" s="305"/>
      <c r="AI12" s="305"/>
      <c r="AJ12" s="305"/>
      <c r="AK12" s="305">
        <f t="shared" si="7"/>
        <v>4829</v>
      </c>
      <c r="AL12" s="305">
        <v>2699</v>
      </c>
      <c r="AM12" s="305"/>
      <c r="AN12" s="305"/>
      <c r="AO12" s="305">
        <v>46</v>
      </c>
      <c r="AP12" s="305">
        <v>2084</v>
      </c>
      <c r="AQ12" s="314">
        <v>466</v>
      </c>
      <c r="AR12" s="314">
        <v>466</v>
      </c>
      <c r="AS12" s="314"/>
      <c r="AT12" s="314"/>
      <c r="AU12" s="314"/>
      <c r="AV12" s="314"/>
      <c r="AW12" s="314"/>
      <c r="AX12" s="314"/>
      <c r="AY12" s="314"/>
    </row>
    <row r="13" s="236" customFormat="1" ht="21" customHeight="1" spans="1:51">
      <c r="A13" s="297" t="s">
        <v>344</v>
      </c>
      <c r="B13" s="298">
        <f t="shared" si="8"/>
        <v>2203</v>
      </c>
      <c r="C13" s="298">
        <f t="shared" si="2"/>
        <v>411</v>
      </c>
      <c r="D13" s="298">
        <v>49</v>
      </c>
      <c r="E13" s="298">
        <v>362</v>
      </c>
      <c r="F13" s="298">
        <v>0</v>
      </c>
      <c r="G13" s="298">
        <v>0</v>
      </c>
      <c r="H13" s="298">
        <f t="shared" si="3"/>
        <v>555</v>
      </c>
      <c r="I13" s="298">
        <v>8</v>
      </c>
      <c r="J13" s="305">
        <v>1</v>
      </c>
      <c r="K13" s="305">
        <v>0</v>
      </c>
      <c r="L13" s="305">
        <v>0</v>
      </c>
      <c r="M13" s="305">
        <v>30</v>
      </c>
      <c r="N13" s="305">
        <v>0</v>
      </c>
      <c r="O13" s="305">
        <v>0</v>
      </c>
      <c r="P13" s="305">
        <v>0</v>
      </c>
      <c r="Q13" s="305">
        <v>0</v>
      </c>
      <c r="R13" s="305">
        <v>516</v>
      </c>
      <c r="S13" s="305">
        <f t="shared" si="4"/>
        <v>0</v>
      </c>
      <c r="T13" s="305">
        <v>0</v>
      </c>
      <c r="U13" s="305">
        <v>0</v>
      </c>
      <c r="V13" s="305">
        <v>0</v>
      </c>
      <c r="W13" s="305">
        <v>0</v>
      </c>
      <c r="X13" s="305">
        <v>0</v>
      </c>
      <c r="Y13" s="305">
        <v>0</v>
      </c>
      <c r="Z13" s="305">
        <v>0</v>
      </c>
      <c r="AA13" s="305">
        <f t="shared" si="5"/>
        <v>961</v>
      </c>
      <c r="AB13" s="305">
        <v>906</v>
      </c>
      <c r="AC13" s="305">
        <v>55</v>
      </c>
      <c r="AD13" s="305"/>
      <c r="AE13" s="305"/>
      <c r="AF13" s="305"/>
      <c r="AG13" s="305"/>
      <c r="AH13" s="305"/>
      <c r="AI13" s="305"/>
      <c r="AJ13" s="305"/>
      <c r="AK13" s="305">
        <f t="shared" si="7"/>
        <v>244</v>
      </c>
      <c r="AL13" s="305">
        <v>50</v>
      </c>
      <c r="AM13" s="305"/>
      <c r="AN13" s="305"/>
      <c r="AO13" s="305"/>
      <c r="AP13" s="305">
        <v>194</v>
      </c>
      <c r="AQ13" s="314">
        <v>32</v>
      </c>
      <c r="AR13" s="314">
        <v>32</v>
      </c>
      <c r="AS13" s="314"/>
      <c r="AT13" s="314"/>
      <c r="AU13" s="314"/>
      <c r="AV13" s="314"/>
      <c r="AW13" s="314"/>
      <c r="AX13" s="314"/>
      <c r="AY13" s="314"/>
    </row>
    <row r="14" s="236" customFormat="1" ht="21" customHeight="1" spans="1:51">
      <c r="A14" s="297" t="s">
        <v>373</v>
      </c>
      <c r="B14" s="298">
        <f t="shared" si="8"/>
        <v>1231</v>
      </c>
      <c r="C14" s="298">
        <f t="shared" si="2"/>
        <v>0</v>
      </c>
      <c r="D14" s="298">
        <v>0</v>
      </c>
      <c r="E14" s="298">
        <v>0</v>
      </c>
      <c r="F14" s="298">
        <v>0</v>
      </c>
      <c r="G14" s="298">
        <v>0</v>
      </c>
      <c r="H14" s="298">
        <f t="shared" si="3"/>
        <v>990</v>
      </c>
      <c r="I14" s="298">
        <v>0</v>
      </c>
      <c r="J14" s="305">
        <v>0</v>
      </c>
      <c r="K14" s="305">
        <v>0</v>
      </c>
      <c r="L14" s="305">
        <v>0</v>
      </c>
      <c r="M14" s="305">
        <v>0</v>
      </c>
      <c r="N14" s="305">
        <v>0</v>
      </c>
      <c r="O14" s="305">
        <v>0</v>
      </c>
      <c r="P14" s="305">
        <v>0</v>
      </c>
      <c r="Q14" s="305">
        <v>0</v>
      </c>
      <c r="R14" s="305">
        <v>990</v>
      </c>
      <c r="S14" s="305">
        <f t="shared" si="4"/>
        <v>30</v>
      </c>
      <c r="T14" s="305">
        <v>0</v>
      </c>
      <c r="U14" s="305">
        <v>0</v>
      </c>
      <c r="V14" s="305">
        <v>0</v>
      </c>
      <c r="W14" s="305">
        <v>0</v>
      </c>
      <c r="X14" s="305">
        <v>0</v>
      </c>
      <c r="Y14" s="305">
        <v>0</v>
      </c>
      <c r="Z14" s="305">
        <v>30</v>
      </c>
      <c r="AA14" s="305">
        <f t="shared" si="5"/>
        <v>200</v>
      </c>
      <c r="AB14" s="305"/>
      <c r="AC14" s="305">
        <v>200</v>
      </c>
      <c r="AD14" s="305"/>
      <c r="AE14" s="305"/>
      <c r="AF14" s="305"/>
      <c r="AG14" s="305"/>
      <c r="AH14" s="305"/>
      <c r="AI14" s="305"/>
      <c r="AJ14" s="305"/>
      <c r="AK14" s="305">
        <f t="shared" si="7"/>
        <v>11</v>
      </c>
      <c r="AL14" s="305"/>
      <c r="AM14" s="305"/>
      <c r="AN14" s="305"/>
      <c r="AO14" s="305"/>
      <c r="AP14" s="305">
        <v>11</v>
      </c>
      <c r="AQ14" s="314"/>
      <c r="AR14" s="314"/>
      <c r="AS14" s="314"/>
      <c r="AT14" s="314"/>
      <c r="AU14" s="314"/>
      <c r="AV14" s="314"/>
      <c r="AW14" s="314"/>
      <c r="AX14" s="314"/>
      <c r="AY14" s="314"/>
    </row>
    <row r="15" s="236" customFormat="1" ht="21" customHeight="1" spans="1:51">
      <c r="A15" s="297" t="s">
        <v>381</v>
      </c>
      <c r="B15" s="298">
        <f t="shared" si="8"/>
        <v>21746</v>
      </c>
      <c r="C15" s="298">
        <f t="shared" si="2"/>
        <v>446</v>
      </c>
      <c r="D15" s="298">
        <v>258</v>
      </c>
      <c r="E15" s="298">
        <v>0</v>
      </c>
      <c r="F15" s="298">
        <v>0</v>
      </c>
      <c r="G15" s="298">
        <v>188</v>
      </c>
      <c r="H15" s="298">
        <f t="shared" si="3"/>
        <v>841</v>
      </c>
      <c r="I15" s="298">
        <v>115</v>
      </c>
      <c r="J15" s="305">
        <v>0</v>
      </c>
      <c r="K15" s="305"/>
      <c r="L15" s="305">
        <v>1</v>
      </c>
      <c r="M15" s="305">
        <v>407</v>
      </c>
      <c r="N15" s="305">
        <v>1</v>
      </c>
      <c r="O15" s="305">
        <v>0</v>
      </c>
      <c r="P15" s="305">
        <v>0</v>
      </c>
      <c r="Q15" s="305"/>
      <c r="R15" s="305">
        <v>317</v>
      </c>
      <c r="S15" s="305">
        <f t="shared" si="4"/>
        <v>15204</v>
      </c>
      <c r="T15" s="305">
        <v>0</v>
      </c>
      <c r="U15" s="305">
        <v>6000</v>
      </c>
      <c r="V15" s="305">
        <v>0</v>
      </c>
      <c r="W15" s="305">
        <v>0</v>
      </c>
      <c r="X15" s="305">
        <v>2</v>
      </c>
      <c r="Y15" s="305">
        <v>5</v>
      </c>
      <c r="Z15" s="305">
        <v>9197</v>
      </c>
      <c r="AA15" s="305">
        <f t="shared" si="5"/>
        <v>204</v>
      </c>
      <c r="AB15" s="305"/>
      <c r="AC15" s="305">
        <v>204</v>
      </c>
      <c r="AD15" s="305"/>
      <c r="AE15" s="305"/>
      <c r="AF15" s="305"/>
      <c r="AG15" s="305"/>
      <c r="AH15" s="305"/>
      <c r="AI15" s="305"/>
      <c r="AJ15" s="305"/>
      <c r="AK15" s="305">
        <f t="shared" si="7"/>
        <v>5051</v>
      </c>
      <c r="AL15" s="305"/>
      <c r="AM15" s="305"/>
      <c r="AN15" s="305"/>
      <c r="AO15" s="305"/>
      <c r="AP15" s="305">
        <v>5051</v>
      </c>
      <c r="AQ15" s="314"/>
      <c r="AR15" s="314"/>
      <c r="AS15" s="314"/>
      <c r="AT15" s="314"/>
      <c r="AU15" s="314"/>
      <c r="AV15" s="314"/>
      <c r="AW15" s="314"/>
      <c r="AX15" s="314"/>
      <c r="AY15" s="314"/>
    </row>
    <row r="16" s="236" customFormat="1" ht="21" customHeight="1" spans="1:51">
      <c r="A16" s="297" t="s">
        <v>389</v>
      </c>
      <c r="B16" s="298">
        <f t="shared" si="8"/>
        <v>5731</v>
      </c>
      <c r="C16" s="298">
        <f t="shared" si="2"/>
        <v>28</v>
      </c>
      <c r="D16" s="298">
        <v>28</v>
      </c>
      <c r="E16" s="298"/>
      <c r="F16" s="298">
        <v>0</v>
      </c>
      <c r="G16" s="298">
        <v>0</v>
      </c>
      <c r="H16" s="298">
        <f t="shared" si="3"/>
        <v>386</v>
      </c>
      <c r="I16" s="298">
        <v>59</v>
      </c>
      <c r="J16" s="305"/>
      <c r="K16" s="305">
        <v>0</v>
      </c>
      <c r="L16" s="305">
        <v>5</v>
      </c>
      <c r="M16" s="305">
        <v>94</v>
      </c>
      <c r="N16" s="305">
        <v>0</v>
      </c>
      <c r="O16" s="305">
        <v>0</v>
      </c>
      <c r="P16" s="305">
        <v>0</v>
      </c>
      <c r="Q16" s="305">
        <v>4</v>
      </c>
      <c r="R16" s="305">
        <v>224</v>
      </c>
      <c r="S16" s="305">
        <f t="shared" si="4"/>
        <v>1685</v>
      </c>
      <c r="T16" s="305">
        <v>0</v>
      </c>
      <c r="U16" s="305">
        <v>1119</v>
      </c>
      <c r="V16" s="305">
        <v>0</v>
      </c>
      <c r="W16" s="305">
        <v>66</v>
      </c>
      <c r="X16" s="305">
        <v>0</v>
      </c>
      <c r="Y16" s="305">
        <v>0</v>
      </c>
      <c r="Z16" s="305">
        <v>500</v>
      </c>
      <c r="AA16" s="305">
        <f t="shared" si="5"/>
        <v>267</v>
      </c>
      <c r="AB16" s="305">
        <v>84</v>
      </c>
      <c r="AC16" s="305">
        <v>183</v>
      </c>
      <c r="AD16" s="305"/>
      <c r="AE16" s="305">
        <f>AF16</f>
        <v>2599</v>
      </c>
      <c r="AF16" s="305">
        <v>2599</v>
      </c>
      <c r="AG16" s="305"/>
      <c r="AH16" s="305"/>
      <c r="AI16" s="305"/>
      <c r="AJ16" s="305"/>
      <c r="AK16" s="305">
        <f t="shared" si="7"/>
        <v>626</v>
      </c>
      <c r="AL16" s="305">
        <v>592</v>
      </c>
      <c r="AM16" s="305"/>
      <c r="AN16" s="305">
        <v>25</v>
      </c>
      <c r="AO16" s="305"/>
      <c r="AP16" s="305">
        <v>9</v>
      </c>
      <c r="AQ16" s="314"/>
      <c r="AR16" s="314"/>
      <c r="AS16" s="314"/>
      <c r="AT16" s="314"/>
      <c r="AU16" s="314"/>
      <c r="AV16" s="314"/>
      <c r="AW16" s="314">
        <v>140</v>
      </c>
      <c r="AX16" s="314">
        <v>140</v>
      </c>
      <c r="AY16" s="314"/>
    </row>
    <row r="17" s="236" customFormat="1" ht="21" customHeight="1" spans="1:51">
      <c r="A17" s="297" t="s">
        <v>422</v>
      </c>
      <c r="B17" s="298">
        <f t="shared" si="8"/>
        <v>110</v>
      </c>
      <c r="C17" s="298">
        <f t="shared" si="2"/>
        <v>0</v>
      </c>
      <c r="D17" s="298">
        <v>0</v>
      </c>
      <c r="E17" s="298">
        <v>0</v>
      </c>
      <c r="F17" s="298">
        <v>0</v>
      </c>
      <c r="G17" s="298">
        <v>0</v>
      </c>
      <c r="H17" s="298">
        <f t="shared" si="3"/>
        <v>0</v>
      </c>
      <c r="I17" s="298">
        <v>0</v>
      </c>
      <c r="J17" s="305">
        <v>0</v>
      </c>
      <c r="K17" s="305">
        <v>0</v>
      </c>
      <c r="L17" s="305">
        <v>0</v>
      </c>
      <c r="M17" s="305">
        <v>0</v>
      </c>
      <c r="N17" s="305">
        <v>0</v>
      </c>
      <c r="O17" s="305">
        <v>0</v>
      </c>
      <c r="P17" s="305">
        <v>0</v>
      </c>
      <c r="Q17" s="305">
        <v>0</v>
      </c>
      <c r="R17" s="305">
        <v>0</v>
      </c>
      <c r="S17" s="305">
        <f t="shared" si="4"/>
        <v>110</v>
      </c>
      <c r="T17" s="305">
        <v>0</v>
      </c>
      <c r="U17" s="305">
        <v>108</v>
      </c>
      <c r="V17" s="305">
        <v>0</v>
      </c>
      <c r="W17" s="305">
        <v>2</v>
      </c>
      <c r="X17" s="305">
        <v>0</v>
      </c>
      <c r="Y17" s="305">
        <v>0</v>
      </c>
      <c r="Z17" s="305">
        <v>0</v>
      </c>
      <c r="AA17" s="305"/>
      <c r="AB17" s="305"/>
      <c r="AC17" s="305"/>
      <c r="AD17" s="305"/>
      <c r="AE17" s="305"/>
      <c r="AF17" s="305"/>
      <c r="AG17" s="305"/>
      <c r="AH17" s="305"/>
      <c r="AI17" s="305"/>
      <c r="AJ17" s="305"/>
      <c r="AK17" s="305"/>
      <c r="AL17" s="305"/>
      <c r="AM17" s="305"/>
      <c r="AN17" s="305"/>
      <c r="AO17" s="305"/>
      <c r="AP17" s="305"/>
      <c r="AQ17" s="314"/>
      <c r="AR17" s="314"/>
      <c r="AS17" s="314"/>
      <c r="AT17" s="314"/>
      <c r="AU17" s="314"/>
      <c r="AV17" s="314"/>
      <c r="AW17" s="314"/>
      <c r="AX17" s="314"/>
      <c r="AY17" s="314"/>
    </row>
    <row r="18" s="236" customFormat="1" ht="21" customHeight="1" spans="1:51">
      <c r="A18" s="297" t="s">
        <v>427</v>
      </c>
      <c r="B18" s="298">
        <f t="shared" si="8"/>
        <v>1489</v>
      </c>
      <c r="C18" s="298">
        <f t="shared" si="2"/>
        <v>36</v>
      </c>
      <c r="D18" s="298">
        <v>36</v>
      </c>
      <c r="E18" s="298">
        <v>0</v>
      </c>
      <c r="F18" s="298">
        <v>0</v>
      </c>
      <c r="G18" s="298">
        <v>0</v>
      </c>
      <c r="H18" s="298">
        <f t="shared" si="3"/>
        <v>302</v>
      </c>
      <c r="I18" s="298">
        <v>8</v>
      </c>
      <c r="J18" s="305">
        <v>0</v>
      </c>
      <c r="K18" s="305"/>
      <c r="L18" s="305">
        <v>0</v>
      </c>
      <c r="M18" s="305">
        <v>5</v>
      </c>
      <c r="N18" s="305"/>
      <c r="O18" s="305">
        <v>0</v>
      </c>
      <c r="P18" s="305">
        <v>0</v>
      </c>
      <c r="Q18" s="305">
        <v>0</v>
      </c>
      <c r="R18" s="305">
        <v>289</v>
      </c>
      <c r="S18" s="305">
        <f t="shared" si="4"/>
        <v>1051</v>
      </c>
      <c r="T18" s="305">
        <v>0</v>
      </c>
      <c r="U18" s="305">
        <v>5</v>
      </c>
      <c r="V18" s="305">
        <v>0</v>
      </c>
      <c r="W18" s="305">
        <v>0</v>
      </c>
      <c r="X18" s="305">
        <v>1</v>
      </c>
      <c r="Y18" s="305">
        <v>0</v>
      </c>
      <c r="Z18" s="305">
        <v>1045</v>
      </c>
      <c r="AA18" s="305"/>
      <c r="AB18" s="305"/>
      <c r="AC18" s="305"/>
      <c r="AD18" s="305"/>
      <c r="AE18" s="305"/>
      <c r="AF18" s="305"/>
      <c r="AG18" s="305">
        <f>SUM(AH18:AJ18)</f>
        <v>100</v>
      </c>
      <c r="AH18" s="305"/>
      <c r="AI18" s="305">
        <v>100</v>
      </c>
      <c r="AJ18" s="305"/>
      <c r="AK18" s="305"/>
      <c r="AL18" s="305"/>
      <c r="AM18" s="305"/>
      <c r="AN18" s="305"/>
      <c r="AO18" s="305"/>
      <c r="AP18" s="305"/>
      <c r="AQ18" s="314"/>
      <c r="AR18" s="314"/>
      <c r="AS18" s="314"/>
      <c r="AT18" s="314"/>
      <c r="AU18" s="314"/>
      <c r="AV18" s="314"/>
      <c r="AW18" s="314"/>
      <c r="AX18" s="314"/>
      <c r="AY18" s="314"/>
    </row>
    <row r="19" s="236" customFormat="1" ht="21" customHeight="1" spans="1:51">
      <c r="A19" s="297" t="s">
        <v>435</v>
      </c>
      <c r="B19" s="298">
        <f t="shared" si="8"/>
        <v>233</v>
      </c>
      <c r="C19" s="298">
        <f t="shared" si="2"/>
        <v>21</v>
      </c>
      <c r="D19" s="298">
        <v>21</v>
      </c>
      <c r="E19" s="298">
        <v>0</v>
      </c>
      <c r="F19" s="298">
        <v>0</v>
      </c>
      <c r="G19" s="298">
        <v>0</v>
      </c>
      <c r="H19" s="298">
        <f t="shared" si="3"/>
        <v>107</v>
      </c>
      <c r="I19" s="298">
        <v>3</v>
      </c>
      <c r="J19" s="305">
        <v>0</v>
      </c>
      <c r="K19" s="305"/>
      <c r="L19" s="305">
        <v>0</v>
      </c>
      <c r="M19" s="305">
        <v>2</v>
      </c>
      <c r="N19" s="305">
        <v>1</v>
      </c>
      <c r="O19" s="305">
        <v>0</v>
      </c>
      <c r="P19" s="305">
        <v>0</v>
      </c>
      <c r="Q19" s="305">
        <v>0</v>
      </c>
      <c r="R19" s="305">
        <v>101</v>
      </c>
      <c r="S19" s="305">
        <f t="shared" si="4"/>
        <v>2</v>
      </c>
      <c r="T19" s="305">
        <v>0</v>
      </c>
      <c r="U19" s="305">
        <v>0</v>
      </c>
      <c r="V19" s="305">
        <v>0</v>
      </c>
      <c r="W19" s="305">
        <v>0</v>
      </c>
      <c r="X19" s="305">
        <v>2</v>
      </c>
      <c r="Y19" s="305">
        <v>0</v>
      </c>
      <c r="Z19" s="305">
        <v>0</v>
      </c>
      <c r="AA19" s="305">
        <f t="shared" ref="AA19:AA23" si="9">SUM(AB19:AD19)</f>
        <v>5</v>
      </c>
      <c r="AB19" s="305"/>
      <c r="AC19" s="305">
        <v>5</v>
      </c>
      <c r="AD19" s="305"/>
      <c r="AE19" s="305"/>
      <c r="AF19" s="305"/>
      <c r="AG19" s="305">
        <f>SUM(AH19:AJ19)</f>
        <v>98</v>
      </c>
      <c r="AH19" s="305"/>
      <c r="AI19" s="305"/>
      <c r="AJ19" s="305">
        <v>98</v>
      </c>
      <c r="AK19" s="305"/>
      <c r="AL19" s="305"/>
      <c r="AM19" s="305"/>
      <c r="AN19" s="305"/>
      <c r="AO19" s="305"/>
      <c r="AP19" s="305"/>
      <c r="AQ19" s="314"/>
      <c r="AR19" s="314"/>
      <c r="AS19" s="314"/>
      <c r="AT19" s="314"/>
      <c r="AU19" s="314"/>
      <c r="AV19" s="314"/>
      <c r="AW19" s="314"/>
      <c r="AX19" s="314"/>
      <c r="AY19" s="314"/>
    </row>
    <row r="20" s="236" customFormat="1" ht="21" customHeight="1" spans="1:51">
      <c r="A20" s="297" t="s">
        <v>439</v>
      </c>
      <c r="B20" s="298">
        <f t="shared" si="8"/>
        <v>70</v>
      </c>
      <c r="C20" s="298">
        <f t="shared" si="2"/>
        <v>0</v>
      </c>
      <c r="D20" s="298">
        <v>0</v>
      </c>
      <c r="E20" s="298">
        <v>0</v>
      </c>
      <c r="F20" s="298">
        <v>0</v>
      </c>
      <c r="G20" s="298">
        <v>0</v>
      </c>
      <c r="H20" s="298">
        <f t="shared" si="3"/>
        <v>70</v>
      </c>
      <c r="I20" s="298">
        <v>0</v>
      </c>
      <c r="J20" s="305">
        <v>0</v>
      </c>
      <c r="K20" s="305">
        <v>0</v>
      </c>
      <c r="L20" s="305">
        <v>0</v>
      </c>
      <c r="M20" s="305">
        <v>0</v>
      </c>
      <c r="N20" s="305">
        <v>0</v>
      </c>
      <c r="O20" s="305">
        <v>0</v>
      </c>
      <c r="P20" s="305">
        <v>0</v>
      </c>
      <c r="Q20" s="305">
        <v>0</v>
      </c>
      <c r="R20" s="305">
        <v>70</v>
      </c>
      <c r="S20" s="305">
        <f t="shared" si="4"/>
        <v>0</v>
      </c>
      <c r="T20" s="305">
        <v>0</v>
      </c>
      <c r="U20" s="305">
        <v>0</v>
      </c>
      <c r="V20" s="305">
        <v>0</v>
      </c>
      <c r="W20" s="305">
        <v>0</v>
      </c>
      <c r="X20" s="305">
        <v>0</v>
      </c>
      <c r="Y20" s="305">
        <v>0</v>
      </c>
      <c r="Z20" s="305">
        <v>0</v>
      </c>
      <c r="AA20" s="305"/>
      <c r="AB20" s="305"/>
      <c r="AC20" s="305"/>
      <c r="AD20" s="305"/>
      <c r="AE20" s="305"/>
      <c r="AF20" s="305"/>
      <c r="AG20" s="305"/>
      <c r="AH20" s="305"/>
      <c r="AI20" s="305"/>
      <c r="AJ20" s="305"/>
      <c r="AK20" s="305"/>
      <c r="AL20" s="305"/>
      <c r="AM20" s="305"/>
      <c r="AN20" s="305"/>
      <c r="AO20" s="305"/>
      <c r="AP20" s="305"/>
      <c r="AQ20" s="314"/>
      <c r="AR20" s="314"/>
      <c r="AS20" s="314"/>
      <c r="AT20" s="314"/>
      <c r="AU20" s="314"/>
      <c r="AV20" s="314"/>
      <c r="AW20" s="314"/>
      <c r="AX20" s="314"/>
      <c r="AY20" s="314"/>
    </row>
    <row r="21" s="236" customFormat="1" ht="21" customHeight="1" spans="1:51">
      <c r="A21" s="297" t="s">
        <v>442</v>
      </c>
      <c r="B21" s="298">
        <f t="shared" si="8"/>
        <v>540</v>
      </c>
      <c r="C21" s="298">
        <f t="shared" si="2"/>
        <v>178</v>
      </c>
      <c r="D21" s="298">
        <v>178</v>
      </c>
      <c r="E21" s="298">
        <v>0</v>
      </c>
      <c r="F21" s="298">
        <v>0</v>
      </c>
      <c r="G21" s="298">
        <v>0</v>
      </c>
      <c r="H21" s="298">
        <f t="shared" si="3"/>
        <v>148</v>
      </c>
      <c r="I21" s="298">
        <v>22</v>
      </c>
      <c r="J21" s="305">
        <v>0</v>
      </c>
      <c r="K21" s="305"/>
      <c r="L21" s="305">
        <v>0</v>
      </c>
      <c r="M21" s="305">
        <v>114</v>
      </c>
      <c r="N21" s="305"/>
      <c r="O21" s="305">
        <v>0</v>
      </c>
      <c r="P21" s="305">
        <v>0</v>
      </c>
      <c r="Q21" s="305"/>
      <c r="R21" s="305">
        <v>12</v>
      </c>
      <c r="S21" s="305">
        <f t="shared" si="4"/>
        <v>210</v>
      </c>
      <c r="T21" s="305">
        <v>0</v>
      </c>
      <c r="U21" s="305">
        <v>0</v>
      </c>
      <c r="V21" s="305">
        <v>0</v>
      </c>
      <c r="W21" s="305">
        <v>0</v>
      </c>
      <c r="X21" s="305">
        <v>10</v>
      </c>
      <c r="Y21" s="305">
        <v>0</v>
      </c>
      <c r="Z21" s="305">
        <v>200</v>
      </c>
      <c r="AA21" s="305"/>
      <c r="AB21" s="305"/>
      <c r="AC21" s="305"/>
      <c r="AD21" s="305"/>
      <c r="AE21" s="305"/>
      <c r="AF21" s="305"/>
      <c r="AG21" s="305"/>
      <c r="AH21" s="305"/>
      <c r="AI21" s="305"/>
      <c r="AJ21" s="305"/>
      <c r="AK21" s="305">
        <f>SUM(AL21:AP21)</f>
        <v>4</v>
      </c>
      <c r="AL21" s="305"/>
      <c r="AM21" s="305"/>
      <c r="AN21" s="305"/>
      <c r="AO21" s="305"/>
      <c r="AP21" s="305">
        <v>4</v>
      </c>
      <c r="AQ21" s="314"/>
      <c r="AR21" s="314"/>
      <c r="AS21" s="314"/>
      <c r="AT21" s="314"/>
      <c r="AU21" s="314"/>
      <c r="AV21" s="314"/>
      <c r="AW21" s="314"/>
      <c r="AX21" s="314"/>
      <c r="AY21" s="314"/>
    </row>
    <row r="22" s="236" customFormat="1" ht="21" customHeight="1" spans="1:51">
      <c r="A22" s="297" t="s">
        <v>450</v>
      </c>
      <c r="B22" s="298">
        <f t="shared" si="8"/>
        <v>4134</v>
      </c>
      <c r="C22" s="298">
        <f t="shared" si="2"/>
        <v>315</v>
      </c>
      <c r="D22" s="298">
        <v>0</v>
      </c>
      <c r="E22" s="298">
        <v>0</v>
      </c>
      <c r="F22" s="298">
        <v>315</v>
      </c>
      <c r="G22" s="298">
        <v>0</v>
      </c>
      <c r="H22" s="298">
        <f t="shared" si="3"/>
        <v>53</v>
      </c>
      <c r="I22" s="298">
        <v>0</v>
      </c>
      <c r="J22" s="305">
        <v>0</v>
      </c>
      <c r="K22" s="305">
        <v>0</v>
      </c>
      <c r="L22" s="305">
        <v>0</v>
      </c>
      <c r="M22" s="305">
        <v>53</v>
      </c>
      <c r="N22" s="305">
        <v>0</v>
      </c>
      <c r="O22" s="305">
        <v>0</v>
      </c>
      <c r="P22" s="305">
        <v>0</v>
      </c>
      <c r="Q22" s="305">
        <v>0</v>
      </c>
      <c r="R22" s="305">
        <v>0</v>
      </c>
      <c r="S22" s="305">
        <f t="shared" si="4"/>
        <v>0</v>
      </c>
      <c r="T22" s="305">
        <v>0</v>
      </c>
      <c r="U22" s="305">
        <v>0</v>
      </c>
      <c r="V22" s="305">
        <v>0</v>
      </c>
      <c r="W22" s="305">
        <v>0</v>
      </c>
      <c r="X22" s="305">
        <v>0</v>
      </c>
      <c r="Y22" s="305">
        <v>0</v>
      </c>
      <c r="Z22" s="305">
        <v>0</v>
      </c>
      <c r="AA22" s="305">
        <f t="shared" si="9"/>
        <v>918</v>
      </c>
      <c r="AB22" s="305">
        <v>838</v>
      </c>
      <c r="AC22" s="305">
        <v>80</v>
      </c>
      <c r="AD22" s="305"/>
      <c r="AE22" s="305"/>
      <c r="AF22" s="305"/>
      <c r="AG22" s="305"/>
      <c r="AH22" s="305"/>
      <c r="AI22" s="305"/>
      <c r="AJ22" s="305"/>
      <c r="AK22" s="305"/>
      <c r="AL22" s="305"/>
      <c r="AM22" s="305"/>
      <c r="AN22" s="305"/>
      <c r="AO22" s="305"/>
      <c r="AP22" s="305"/>
      <c r="AQ22" s="314"/>
      <c r="AR22" s="314"/>
      <c r="AS22" s="314">
        <v>2848</v>
      </c>
      <c r="AT22" s="314">
        <v>2848</v>
      </c>
      <c r="AU22" s="314"/>
      <c r="AV22" s="314"/>
      <c r="AW22" s="314"/>
      <c r="AX22" s="314"/>
      <c r="AY22" s="314"/>
    </row>
    <row r="23" s="236" customFormat="1" ht="21" customHeight="1" spans="1:51">
      <c r="A23" s="297" t="s">
        <v>461</v>
      </c>
      <c r="B23" s="298">
        <f t="shared" si="8"/>
        <v>472</v>
      </c>
      <c r="C23" s="298">
        <f t="shared" si="2"/>
        <v>0</v>
      </c>
      <c r="D23" s="298">
        <v>0</v>
      </c>
      <c r="E23" s="298">
        <v>0</v>
      </c>
      <c r="F23" s="298">
        <v>0</v>
      </c>
      <c r="G23" s="298">
        <v>0</v>
      </c>
      <c r="H23" s="298">
        <f t="shared" si="3"/>
        <v>0</v>
      </c>
      <c r="I23" s="298">
        <v>0</v>
      </c>
      <c r="J23" s="305">
        <v>0</v>
      </c>
      <c r="K23" s="305">
        <v>0</v>
      </c>
      <c r="L23" s="305">
        <v>0</v>
      </c>
      <c r="M23" s="305">
        <v>0</v>
      </c>
      <c r="N23" s="305">
        <v>0</v>
      </c>
      <c r="O23" s="305">
        <v>0</v>
      </c>
      <c r="P23" s="305">
        <v>0</v>
      </c>
      <c r="Q23" s="305">
        <v>0</v>
      </c>
      <c r="R23" s="305">
        <v>0</v>
      </c>
      <c r="S23" s="305">
        <f t="shared" si="4"/>
        <v>0</v>
      </c>
      <c r="T23" s="305">
        <v>0</v>
      </c>
      <c r="U23" s="305">
        <v>0</v>
      </c>
      <c r="V23" s="305">
        <v>0</v>
      </c>
      <c r="W23" s="305">
        <v>0</v>
      </c>
      <c r="X23" s="305">
        <v>0</v>
      </c>
      <c r="Y23" s="305">
        <v>0</v>
      </c>
      <c r="Z23" s="305">
        <v>0</v>
      </c>
      <c r="AA23" s="305">
        <f t="shared" si="9"/>
        <v>442</v>
      </c>
      <c r="AB23" s="305">
        <v>21</v>
      </c>
      <c r="AC23" s="305">
        <v>421</v>
      </c>
      <c r="AD23" s="305"/>
      <c r="AE23" s="305">
        <f>AF23</f>
        <v>25</v>
      </c>
      <c r="AF23" s="305">
        <v>25</v>
      </c>
      <c r="AG23" s="305"/>
      <c r="AH23" s="305"/>
      <c r="AI23" s="305"/>
      <c r="AJ23" s="305"/>
      <c r="AK23" s="305">
        <f>SUM(AL23:AP23)</f>
        <v>5</v>
      </c>
      <c r="AL23" s="305">
        <v>5</v>
      </c>
      <c r="AM23" s="305"/>
      <c r="AN23" s="305"/>
      <c r="AO23" s="305"/>
      <c r="AP23" s="305"/>
      <c r="AQ23" s="314"/>
      <c r="AR23" s="314"/>
      <c r="AS23" s="314"/>
      <c r="AT23" s="314"/>
      <c r="AU23" s="314"/>
      <c r="AV23" s="314"/>
      <c r="AW23" s="314"/>
      <c r="AX23" s="314"/>
      <c r="AY23" s="314"/>
    </row>
    <row r="24" s="236" customFormat="1" ht="21" customHeight="1" spans="1:51">
      <c r="A24" s="297" t="s">
        <v>468</v>
      </c>
      <c r="B24" s="298">
        <f t="shared" si="8"/>
        <v>1000</v>
      </c>
      <c r="C24" s="298">
        <f t="shared" si="2"/>
        <v>0</v>
      </c>
      <c r="D24" s="298">
        <v>0</v>
      </c>
      <c r="E24" s="298">
        <v>0</v>
      </c>
      <c r="F24" s="298">
        <v>0</v>
      </c>
      <c r="G24" s="298">
        <v>0</v>
      </c>
      <c r="H24" s="298">
        <f t="shared" si="3"/>
        <v>0</v>
      </c>
      <c r="I24" s="298">
        <v>0</v>
      </c>
      <c r="J24" s="305">
        <v>0</v>
      </c>
      <c r="K24" s="305">
        <v>0</v>
      </c>
      <c r="L24" s="305">
        <v>0</v>
      </c>
      <c r="M24" s="305">
        <v>0</v>
      </c>
      <c r="N24" s="305">
        <v>0</v>
      </c>
      <c r="O24" s="305">
        <v>0</v>
      </c>
      <c r="P24" s="305">
        <v>0</v>
      </c>
      <c r="Q24" s="305">
        <v>0</v>
      </c>
      <c r="R24" s="305">
        <v>0</v>
      </c>
      <c r="S24" s="305">
        <f t="shared" si="4"/>
        <v>0</v>
      </c>
      <c r="T24" s="305">
        <v>0</v>
      </c>
      <c r="U24" s="305">
        <v>0</v>
      </c>
      <c r="V24" s="305">
        <v>0</v>
      </c>
      <c r="W24" s="305">
        <v>0</v>
      </c>
      <c r="X24" s="305">
        <v>0</v>
      </c>
      <c r="Y24" s="305">
        <v>0</v>
      </c>
      <c r="Z24" s="305">
        <v>0</v>
      </c>
      <c r="AA24" s="305"/>
      <c r="AB24" s="305"/>
      <c r="AC24" s="305"/>
      <c r="AD24" s="305"/>
      <c r="AE24" s="305"/>
      <c r="AF24" s="305"/>
      <c r="AG24" s="305"/>
      <c r="AH24" s="305"/>
      <c r="AI24" s="305"/>
      <c r="AJ24" s="305"/>
      <c r="AK24" s="305"/>
      <c r="AL24" s="305"/>
      <c r="AM24" s="305"/>
      <c r="AN24" s="305"/>
      <c r="AO24" s="305"/>
      <c r="AP24" s="305"/>
      <c r="AQ24" s="314"/>
      <c r="AR24" s="314"/>
      <c r="AS24" s="314"/>
      <c r="AT24" s="314"/>
      <c r="AU24" s="314">
        <v>1000</v>
      </c>
      <c r="AV24" s="314">
        <v>1000</v>
      </c>
      <c r="AW24" s="314"/>
      <c r="AX24" s="314"/>
      <c r="AY24" s="314"/>
    </row>
    <row r="25" s="236" customFormat="1" ht="21" customHeight="1" spans="1:51">
      <c r="A25" s="297" t="s">
        <v>473</v>
      </c>
      <c r="B25" s="298">
        <f t="shared" si="8"/>
        <v>4956</v>
      </c>
      <c r="C25" s="298">
        <f t="shared" si="2"/>
        <v>0</v>
      </c>
      <c r="D25" s="298">
        <v>0</v>
      </c>
      <c r="E25" s="298">
        <v>0</v>
      </c>
      <c r="F25" s="298">
        <v>0</v>
      </c>
      <c r="G25" s="298">
        <v>0</v>
      </c>
      <c r="H25" s="298">
        <f t="shared" si="3"/>
        <v>0</v>
      </c>
      <c r="I25" s="298">
        <v>0</v>
      </c>
      <c r="J25" s="305">
        <v>0</v>
      </c>
      <c r="K25" s="305">
        <v>0</v>
      </c>
      <c r="L25" s="305">
        <v>0</v>
      </c>
      <c r="M25" s="305">
        <v>0</v>
      </c>
      <c r="N25" s="305">
        <v>0</v>
      </c>
      <c r="O25" s="305">
        <v>0</v>
      </c>
      <c r="P25" s="305">
        <v>0</v>
      </c>
      <c r="Q25" s="305">
        <v>0</v>
      </c>
      <c r="R25" s="305">
        <v>0</v>
      </c>
      <c r="S25" s="305">
        <f t="shared" si="4"/>
        <v>0</v>
      </c>
      <c r="T25" s="305">
        <v>0</v>
      </c>
      <c r="U25" s="305">
        <v>0</v>
      </c>
      <c r="V25" s="305">
        <v>0</v>
      </c>
      <c r="W25" s="305">
        <v>0</v>
      </c>
      <c r="X25" s="305">
        <v>0</v>
      </c>
      <c r="Y25" s="305">
        <v>0</v>
      </c>
      <c r="Z25" s="305">
        <v>0</v>
      </c>
      <c r="AA25" s="305"/>
      <c r="AB25" s="305"/>
      <c r="AC25" s="305"/>
      <c r="AD25" s="305"/>
      <c r="AE25" s="305"/>
      <c r="AF25" s="305"/>
      <c r="AG25" s="305"/>
      <c r="AH25" s="305"/>
      <c r="AI25" s="305"/>
      <c r="AJ25" s="305"/>
      <c r="AK25" s="305"/>
      <c r="AL25" s="305"/>
      <c r="AM25" s="305"/>
      <c r="AN25" s="305"/>
      <c r="AO25" s="305"/>
      <c r="AP25" s="305"/>
      <c r="AQ25" s="314"/>
      <c r="AR25" s="314"/>
      <c r="AS25" s="314">
        <v>4956</v>
      </c>
      <c r="AT25" s="314">
        <v>4956</v>
      </c>
      <c r="AU25" s="314"/>
      <c r="AV25" s="314"/>
      <c r="AW25" s="314"/>
      <c r="AX25" s="314"/>
      <c r="AY25" s="314"/>
    </row>
    <row r="26" ht="15" customHeight="1" spans="1:42">
      <c r="A26" s="146"/>
      <c r="B26" s="299"/>
      <c r="C26" s="299"/>
      <c r="D26" s="299"/>
      <c r="E26" s="299"/>
      <c r="F26" s="299"/>
      <c r="G26" s="299"/>
      <c r="H26" s="299"/>
      <c r="I26" s="299"/>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198"/>
    </row>
    <row r="27" ht="15" customHeight="1" spans="1:9">
      <c r="A27" s="146"/>
      <c r="B27" s="146"/>
      <c r="C27" s="146"/>
      <c r="D27" s="146"/>
      <c r="E27" s="146"/>
      <c r="F27" s="146"/>
      <c r="G27" s="146"/>
      <c r="H27" s="146"/>
      <c r="I27" s="146"/>
    </row>
    <row r="28" ht="15" customHeight="1" spans="1:9">
      <c r="A28" s="146"/>
      <c r="B28" s="146"/>
      <c r="C28" s="146"/>
      <c r="D28" s="146"/>
      <c r="E28" s="146"/>
      <c r="F28" s="146"/>
      <c r="G28" s="146"/>
      <c r="H28" s="146"/>
      <c r="I28" s="146"/>
    </row>
    <row r="29" ht="15" customHeight="1" spans="1:9">
      <c r="A29" s="146"/>
      <c r="B29" s="146"/>
      <c r="C29" s="146"/>
      <c r="D29" s="146"/>
      <c r="E29" s="146"/>
      <c r="F29" s="146"/>
      <c r="G29" s="146"/>
      <c r="H29" s="146"/>
      <c r="I29" s="146"/>
    </row>
    <row r="30" ht="15" customHeight="1" spans="1:9">
      <c r="A30" s="146"/>
      <c r="B30" s="146"/>
      <c r="C30" s="146"/>
      <c r="D30" s="146"/>
      <c r="E30" s="146"/>
      <c r="F30" s="146"/>
      <c r="G30" s="146"/>
      <c r="H30" s="146"/>
      <c r="I30" s="146"/>
    </row>
    <row r="31" ht="15" customHeight="1" spans="1:9">
      <c r="A31" s="146"/>
      <c r="B31" s="146"/>
      <c r="C31" s="146"/>
      <c r="D31" s="146"/>
      <c r="E31" s="146"/>
      <c r="F31" s="146"/>
      <c r="G31" s="146"/>
      <c r="H31" s="146"/>
      <c r="I31" s="146"/>
    </row>
    <row r="32" ht="15" customHeight="1" spans="1:9">
      <c r="A32" s="146"/>
      <c r="B32" s="146"/>
      <c r="C32" s="146"/>
      <c r="D32" s="146"/>
      <c r="E32" s="146"/>
      <c r="F32" s="146"/>
      <c r="G32" s="146"/>
      <c r="H32" s="146"/>
      <c r="I32" s="146"/>
    </row>
    <row r="33" ht="15" customHeight="1" spans="1:9">
      <c r="A33" s="146"/>
      <c r="B33" s="146"/>
      <c r="C33" s="146"/>
      <c r="D33" s="146"/>
      <c r="E33" s="146"/>
      <c r="F33" s="146"/>
      <c r="G33" s="146"/>
      <c r="H33" s="146"/>
      <c r="I33" s="146"/>
    </row>
    <row r="34" ht="15" customHeight="1" spans="1:9">
      <c r="A34" s="146"/>
      <c r="B34" s="146"/>
      <c r="C34" s="146"/>
      <c r="D34" s="146"/>
      <c r="E34" s="146"/>
      <c r="F34" s="146"/>
      <c r="G34" s="146"/>
      <c r="H34" s="146"/>
      <c r="I34" s="146"/>
    </row>
    <row r="35" ht="15" customHeight="1" spans="1:9">
      <c r="A35" s="146"/>
      <c r="B35" s="146"/>
      <c r="C35" s="146"/>
      <c r="D35" s="146"/>
      <c r="E35" s="146"/>
      <c r="F35" s="146"/>
      <c r="G35" s="146"/>
      <c r="H35" s="146"/>
      <c r="I35" s="146"/>
    </row>
    <row r="36" ht="15" customHeight="1" spans="1:9">
      <c r="A36" s="146"/>
      <c r="B36" s="146"/>
      <c r="C36" s="146"/>
      <c r="D36" s="146"/>
      <c r="E36" s="146"/>
      <c r="F36" s="146"/>
      <c r="G36" s="146"/>
      <c r="H36" s="146"/>
      <c r="I36" s="146"/>
    </row>
    <row r="37" ht="15" customHeight="1" spans="1:9">
      <c r="A37" s="146"/>
      <c r="B37" s="146"/>
      <c r="C37" s="146"/>
      <c r="D37" s="146"/>
      <c r="E37" s="146"/>
      <c r="F37" s="146"/>
      <c r="G37" s="146"/>
      <c r="H37" s="146"/>
      <c r="I37" s="146"/>
    </row>
    <row r="38" ht="15" customHeight="1" spans="1:9">
      <c r="A38" s="146"/>
      <c r="B38" s="146"/>
      <c r="C38" s="146"/>
      <c r="D38" s="146"/>
      <c r="E38" s="146"/>
      <c r="F38" s="146"/>
      <c r="G38" s="146"/>
      <c r="H38" s="146"/>
      <c r="I38" s="146"/>
    </row>
    <row r="39" ht="15" customHeight="1" spans="1:9">
      <c r="A39" s="146"/>
      <c r="B39" s="146"/>
      <c r="C39" s="146"/>
      <c r="D39" s="146"/>
      <c r="E39" s="146"/>
      <c r="F39" s="146"/>
      <c r="G39" s="146"/>
      <c r="H39" s="146"/>
      <c r="I39" s="146"/>
    </row>
    <row r="40" ht="15" customHeight="1" spans="1:9">
      <c r="A40" s="146"/>
      <c r="B40" s="146"/>
      <c r="C40" s="146"/>
      <c r="D40" s="146"/>
      <c r="E40" s="146"/>
      <c r="F40" s="146"/>
      <c r="G40" s="146"/>
      <c r="H40" s="146"/>
      <c r="I40" s="146"/>
    </row>
    <row r="41" ht="15" customHeight="1" spans="1:9">
      <c r="A41" s="146"/>
      <c r="B41" s="146"/>
      <c r="C41" s="146"/>
      <c r="D41" s="146"/>
      <c r="E41" s="146"/>
      <c r="F41" s="146"/>
      <c r="G41" s="146"/>
      <c r="H41" s="146"/>
      <c r="I41" s="146"/>
    </row>
    <row r="42" ht="15" customHeight="1" spans="1:9">
      <c r="A42" s="146"/>
      <c r="B42" s="146"/>
      <c r="C42" s="146"/>
      <c r="D42" s="146"/>
      <c r="E42" s="146"/>
      <c r="F42" s="146"/>
      <c r="G42" s="146"/>
      <c r="H42" s="146"/>
      <c r="I42" s="146"/>
    </row>
    <row r="43" ht="15" customHeight="1" spans="1:9">
      <c r="A43" s="146"/>
      <c r="B43" s="146"/>
      <c r="C43" s="146"/>
      <c r="D43" s="146"/>
      <c r="E43" s="146"/>
      <c r="F43" s="146"/>
      <c r="G43" s="146"/>
      <c r="H43" s="146"/>
      <c r="I43" s="146"/>
    </row>
    <row r="44" ht="15" customHeight="1" spans="1:9">
      <c r="A44" s="146"/>
      <c r="B44" s="146"/>
      <c r="C44" s="146"/>
      <c r="D44" s="146"/>
      <c r="E44" s="146"/>
      <c r="F44" s="146"/>
      <c r="G44" s="146"/>
      <c r="H44" s="146"/>
      <c r="I44" s="146"/>
    </row>
    <row r="45" ht="15" customHeight="1" spans="1:9">
      <c r="A45" s="146"/>
      <c r="B45" s="146"/>
      <c r="C45" s="146"/>
      <c r="D45" s="146"/>
      <c r="E45" s="146"/>
      <c r="F45" s="146"/>
      <c r="G45" s="146"/>
      <c r="H45" s="146"/>
      <c r="I45" s="146"/>
    </row>
    <row r="46" ht="15" customHeight="1" spans="1:9">
      <c r="A46" s="146"/>
      <c r="B46" s="146"/>
      <c r="C46" s="146"/>
      <c r="D46" s="146"/>
      <c r="E46" s="146"/>
      <c r="F46" s="146"/>
      <c r="G46" s="146"/>
      <c r="H46" s="146"/>
      <c r="I46" s="146"/>
    </row>
  </sheetData>
  <mergeCells count="15">
    <mergeCell ref="A1:AY1"/>
    <mergeCell ref="AY2:BA2"/>
    <mergeCell ref="C3:G3"/>
    <mergeCell ref="H3:R3"/>
    <mergeCell ref="S3:Z3"/>
    <mergeCell ref="AA3:AD3"/>
    <mergeCell ref="AE3:AF3"/>
    <mergeCell ref="AG3:AJ3"/>
    <mergeCell ref="AK3:AP3"/>
    <mergeCell ref="AQ3:AR3"/>
    <mergeCell ref="AS3:AT3"/>
    <mergeCell ref="AU3:AV3"/>
    <mergeCell ref="AW3:AY3"/>
    <mergeCell ref="A3:A4"/>
    <mergeCell ref="B3:B4"/>
  </mergeCells>
  <printOptions horizontalCentered="1"/>
  <pageMargins left="0.984027777777778" right="0.984027777777778" top="0.865277777777778" bottom="0.865277777777778" header="0.511805555555556" footer="0.511805555555556"/>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0"/>
  <sheetViews>
    <sheetView showZeros="0" workbookViewId="0">
      <pane ySplit="4" topLeftCell="A23" activePane="bottomLeft" state="frozenSplit"/>
      <selection/>
      <selection pane="bottomLeft" activeCell="D40" sqref="D40"/>
    </sheetView>
  </sheetViews>
  <sheetFormatPr defaultColWidth="9" defaultRowHeight="12"/>
  <cols>
    <col min="1" max="1" width="41.25" style="185" customWidth="1"/>
    <col min="2" max="2" width="38.0833333333333" style="185" customWidth="1"/>
    <col min="3" max="16384" width="9" style="185"/>
  </cols>
  <sheetData>
    <row r="1" ht="29" customHeight="1" spans="1:9">
      <c r="A1" s="286" t="s">
        <v>530</v>
      </c>
      <c r="B1" s="5"/>
      <c r="C1" s="197"/>
      <c r="D1" s="197"/>
      <c r="E1" s="197"/>
      <c r="F1" s="197"/>
      <c r="G1" s="197"/>
      <c r="H1" s="197"/>
      <c r="I1" s="197"/>
    </row>
    <row r="2" s="260" customFormat="1" ht="18.75" customHeight="1" spans="1:9">
      <c r="A2" s="92" t="s">
        <v>531</v>
      </c>
      <c r="B2" s="287" t="s">
        <v>47</v>
      </c>
      <c r="C2" s="266"/>
      <c r="D2" s="266"/>
      <c r="E2" s="266"/>
      <c r="F2" s="266"/>
      <c r="G2" s="266"/>
      <c r="H2" s="266"/>
      <c r="I2" s="266"/>
    </row>
    <row r="3" s="261" customFormat="1" ht="13.75" customHeight="1" spans="1:9">
      <c r="A3" s="267" t="s">
        <v>532</v>
      </c>
      <c r="B3" s="268" t="s">
        <v>180</v>
      </c>
      <c r="C3" s="269"/>
      <c r="D3" s="269"/>
      <c r="E3" s="269"/>
      <c r="F3" s="269"/>
      <c r="G3" s="269"/>
      <c r="H3" s="269"/>
      <c r="I3" s="269"/>
    </row>
    <row r="4" s="262" customFormat="1" ht="13.75" customHeight="1" spans="1:9">
      <c r="A4" s="270" t="s">
        <v>184</v>
      </c>
      <c r="B4" s="63">
        <v>18057</v>
      </c>
      <c r="C4" s="271"/>
      <c r="D4" s="271"/>
      <c r="E4" s="271"/>
      <c r="F4" s="271"/>
      <c r="G4" s="271"/>
      <c r="H4" s="271"/>
      <c r="I4" s="271"/>
    </row>
    <row r="5" s="262" customFormat="1" ht="13.75" customHeight="1" spans="1:9">
      <c r="A5" s="272" t="s">
        <v>186</v>
      </c>
      <c r="B5" s="63">
        <v>3041</v>
      </c>
      <c r="C5" s="271"/>
      <c r="D5" s="271"/>
      <c r="E5" s="271"/>
      <c r="F5" s="271"/>
      <c r="G5" s="271"/>
      <c r="H5" s="271"/>
      <c r="I5" s="271"/>
    </row>
    <row r="6" s="262" customFormat="1" ht="13.75" customHeight="1" spans="1:9">
      <c r="A6" s="272" t="s">
        <v>533</v>
      </c>
      <c r="B6" s="63">
        <v>2316</v>
      </c>
      <c r="C6" s="271"/>
      <c r="D6" s="271"/>
      <c r="E6" s="271"/>
      <c r="F6" s="271"/>
      <c r="G6" s="271"/>
      <c r="H6" s="271"/>
      <c r="I6" s="271"/>
    </row>
    <row r="7" s="262" customFormat="1" ht="13.75" customHeight="1" spans="1:9">
      <c r="A7" s="272" t="s">
        <v>190</v>
      </c>
      <c r="B7" s="63">
        <v>2294</v>
      </c>
      <c r="C7" s="271"/>
      <c r="D7" s="271"/>
      <c r="E7" s="271"/>
      <c r="F7" s="271"/>
      <c r="G7" s="271"/>
      <c r="H7" s="271"/>
      <c r="I7" s="271"/>
    </row>
    <row r="8" s="262" customFormat="1" ht="13.75" customHeight="1" spans="1:9">
      <c r="A8" s="272" t="s">
        <v>207</v>
      </c>
      <c r="B8" s="63">
        <v>19</v>
      </c>
      <c r="C8" s="271"/>
      <c r="D8" s="271"/>
      <c r="E8" s="271"/>
      <c r="F8" s="271"/>
      <c r="G8" s="271"/>
      <c r="H8" s="271"/>
      <c r="I8" s="271"/>
    </row>
    <row r="9" s="262" customFormat="1" ht="13.75" customHeight="1" spans="1:9">
      <c r="A9" s="272" t="s">
        <v>209</v>
      </c>
      <c r="B9" s="63">
        <v>3</v>
      </c>
      <c r="C9" s="271"/>
      <c r="D9" s="271"/>
      <c r="E9" s="271"/>
      <c r="F9" s="271"/>
      <c r="G9" s="271"/>
      <c r="H9" s="271"/>
      <c r="I9" s="271"/>
    </row>
    <row r="10" s="262" customFormat="1" ht="13.75" customHeight="1" spans="1:9">
      <c r="A10" s="272" t="s">
        <v>534</v>
      </c>
      <c r="B10" s="63">
        <v>46</v>
      </c>
      <c r="C10" s="271"/>
      <c r="D10" s="271"/>
      <c r="E10" s="271"/>
      <c r="F10" s="271"/>
      <c r="G10" s="271"/>
      <c r="H10" s="271"/>
      <c r="I10" s="271"/>
    </row>
    <row r="11" s="262" customFormat="1" ht="13.75" customHeight="1" spans="1:9">
      <c r="A11" s="272" t="s">
        <v>190</v>
      </c>
      <c r="B11" s="63">
        <v>46</v>
      </c>
      <c r="C11" s="271"/>
      <c r="D11" s="271"/>
      <c r="E11" s="271"/>
      <c r="F11" s="271"/>
      <c r="G11" s="271"/>
      <c r="H11" s="271"/>
      <c r="I11" s="271"/>
    </row>
    <row r="12" s="262" customFormat="1" ht="13.75" customHeight="1" spans="1:9">
      <c r="A12" s="272" t="s">
        <v>535</v>
      </c>
      <c r="B12" s="63">
        <v>43</v>
      </c>
      <c r="C12" s="271"/>
      <c r="D12" s="271"/>
      <c r="E12" s="271"/>
      <c r="F12" s="271"/>
      <c r="G12" s="271"/>
      <c r="H12" s="271"/>
      <c r="I12" s="271"/>
    </row>
    <row r="13" s="262" customFormat="1" ht="13.75" customHeight="1" spans="1:9">
      <c r="A13" s="272" t="s">
        <v>190</v>
      </c>
      <c r="B13" s="63">
        <v>43</v>
      </c>
      <c r="C13" s="271"/>
      <c r="D13" s="271"/>
      <c r="E13" s="271"/>
      <c r="F13" s="271"/>
      <c r="G13" s="271"/>
      <c r="H13" s="271"/>
      <c r="I13" s="271"/>
    </row>
    <row r="14" s="262" customFormat="1" ht="13.75" customHeight="1" spans="1:9">
      <c r="A14" s="272" t="s">
        <v>536</v>
      </c>
      <c r="B14" s="63">
        <v>203</v>
      </c>
      <c r="C14" s="271"/>
      <c r="D14" s="271"/>
      <c r="E14" s="271"/>
      <c r="F14" s="271"/>
      <c r="G14" s="271"/>
      <c r="H14" s="271"/>
      <c r="I14" s="271"/>
    </row>
    <row r="15" s="262" customFormat="1" ht="13.75" customHeight="1" spans="1:9">
      <c r="A15" s="272" t="s">
        <v>190</v>
      </c>
      <c r="B15" s="63">
        <v>203</v>
      </c>
      <c r="C15" s="271"/>
      <c r="D15" s="271"/>
      <c r="E15" s="271"/>
      <c r="F15" s="271"/>
      <c r="G15" s="271"/>
      <c r="H15" s="271"/>
      <c r="I15" s="271"/>
    </row>
    <row r="16" s="262" customFormat="1" ht="13.75" customHeight="1" spans="1:9">
      <c r="A16" s="272" t="s">
        <v>537</v>
      </c>
      <c r="B16" s="63">
        <v>47</v>
      </c>
      <c r="C16" s="271"/>
      <c r="D16" s="271"/>
      <c r="E16" s="271"/>
      <c r="F16" s="271"/>
      <c r="G16" s="271"/>
      <c r="H16" s="271"/>
      <c r="I16" s="271"/>
    </row>
    <row r="17" s="262" customFormat="1" ht="13.75" customHeight="1" spans="1:9">
      <c r="A17" s="272" t="s">
        <v>190</v>
      </c>
      <c r="B17" s="63">
        <v>47</v>
      </c>
      <c r="C17" s="271"/>
      <c r="D17" s="271"/>
      <c r="E17" s="271"/>
      <c r="F17" s="271"/>
      <c r="G17" s="271"/>
      <c r="H17" s="271"/>
      <c r="I17" s="271"/>
    </row>
    <row r="18" s="262" customFormat="1" ht="13.75" customHeight="1" spans="1:9">
      <c r="A18" s="272" t="s">
        <v>538</v>
      </c>
      <c r="B18" s="63">
        <v>108</v>
      </c>
      <c r="C18" s="271"/>
      <c r="D18" s="271"/>
      <c r="E18" s="271"/>
      <c r="F18" s="271"/>
      <c r="G18" s="271"/>
      <c r="H18" s="271"/>
      <c r="I18" s="271"/>
    </row>
    <row r="19" s="262" customFormat="1" ht="13.75" customHeight="1" spans="1:9">
      <c r="A19" s="272" t="s">
        <v>190</v>
      </c>
      <c r="B19" s="63">
        <v>34</v>
      </c>
      <c r="C19" s="271"/>
      <c r="D19" s="271"/>
      <c r="E19" s="271"/>
      <c r="F19" s="271"/>
      <c r="G19" s="271"/>
      <c r="H19" s="271"/>
      <c r="I19" s="271"/>
    </row>
    <row r="20" s="262" customFormat="1" ht="13.75" customHeight="1" spans="1:9">
      <c r="A20" s="272" t="s">
        <v>209</v>
      </c>
      <c r="B20" s="63">
        <v>74</v>
      </c>
      <c r="C20" s="271"/>
      <c r="D20" s="271"/>
      <c r="E20" s="271"/>
      <c r="F20" s="271"/>
      <c r="G20" s="271"/>
      <c r="H20" s="271"/>
      <c r="I20" s="271"/>
    </row>
    <row r="21" s="262" customFormat="1" ht="13.75" customHeight="1" spans="1:9">
      <c r="A21" s="272" t="s">
        <v>539</v>
      </c>
      <c r="B21" s="63">
        <v>58</v>
      </c>
      <c r="C21" s="271"/>
      <c r="D21" s="271"/>
      <c r="E21" s="271"/>
      <c r="F21" s="271"/>
      <c r="G21" s="271"/>
      <c r="H21" s="271"/>
      <c r="I21" s="271"/>
    </row>
    <row r="22" s="262" customFormat="1" ht="13.75" customHeight="1" spans="1:9">
      <c r="A22" s="272" t="s">
        <v>190</v>
      </c>
      <c r="B22" s="63">
        <v>58</v>
      </c>
      <c r="C22" s="271"/>
      <c r="D22" s="271"/>
      <c r="E22" s="271"/>
      <c r="F22" s="271"/>
      <c r="G22" s="271"/>
      <c r="H22" s="271"/>
      <c r="I22" s="271"/>
    </row>
    <row r="23" s="262" customFormat="1" ht="13.75" customHeight="1" spans="1:9">
      <c r="A23" s="272" t="s">
        <v>540</v>
      </c>
      <c r="B23" s="63">
        <v>220</v>
      </c>
      <c r="C23" s="271"/>
      <c r="D23" s="271"/>
      <c r="E23" s="271"/>
      <c r="F23" s="271"/>
      <c r="G23" s="271"/>
      <c r="H23" s="271"/>
      <c r="I23" s="271"/>
    </row>
    <row r="24" s="262" customFormat="1" ht="13.75" customHeight="1" spans="1:9">
      <c r="A24" s="272" t="s">
        <v>190</v>
      </c>
      <c r="B24" s="63">
        <v>220</v>
      </c>
      <c r="C24" s="271"/>
      <c r="D24" s="271"/>
      <c r="E24" s="271"/>
      <c r="F24" s="271"/>
      <c r="G24" s="271"/>
      <c r="H24" s="271"/>
      <c r="I24" s="271"/>
    </row>
    <row r="25" s="262" customFormat="1" ht="13.75" customHeight="1" spans="1:9">
      <c r="A25" s="272" t="s">
        <v>254</v>
      </c>
      <c r="B25" s="63">
        <v>1430</v>
      </c>
      <c r="C25" s="271"/>
      <c r="D25" s="271"/>
      <c r="E25" s="271"/>
      <c r="F25" s="271"/>
      <c r="G25" s="271"/>
      <c r="H25" s="271"/>
      <c r="I25" s="271"/>
    </row>
    <row r="26" s="262" customFormat="1" ht="13.75" customHeight="1" spans="1:9">
      <c r="A26" s="272" t="s">
        <v>541</v>
      </c>
      <c r="B26" s="63">
        <v>1430</v>
      </c>
      <c r="C26" s="271"/>
      <c r="D26" s="271"/>
      <c r="E26" s="271"/>
      <c r="F26" s="271"/>
      <c r="G26" s="271"/>
      <c r="H26" s="271"/>
      <c r="I26" s="271"/>
    </row>
    <row r="27" s="262" customFormat="1" ht="13.75" customHeight="1" spans="1:9">
      <c r="A27" s="272" t="s">
        <v>190</v>
      </c>
      <c r="B27" s="63">
        <v>1430</v>
      </c>
      <c r="C27" s="271"/>
      <c r="D27" s="271"/>
      <c r="E27" s="271"/>
      <c r="F27" s="271"/>
      <c r="G27" s="271"/>
      <c r="H27" s="271"/>
      <c r="I27" s="271"/>
    </row>
    <row r="28" s="262" customFormat="1" ht="13.75" customHeight="1" spans="1:9">
      <c r="A28" s="272" t="s">
        <v>267</v>
      </c>
      <c r="B28" s="63">
        <v>7398</v>
      </c>
      <c r="C28" s="271"/>
      <c r="D28" s="271"/>
      <c r="E28" s="271"/>
      <c r="F28" s="271"/>
      <c r="G28" s="271"/>
      <c r="H28" s="271"/>
      <c r="I28" s="271"/>
    </row>
    <row r="29" s="262" customFormat="1" ht="13.75" customHeight="1" spans="1:9">
      <c r="A29" s="272" t="s">
        <v>542</v>
      </c>
      <c r="B29" s="63">
        <v>42</v>
      </c>
      <c r="C29" s="271"/>
      <c r="D29" s="271"/>
      <c r="E29" s="271"/>
      <c r="F29" s="271"/>
      <c r="G29" s="271"/>
      <c r="H29" s="271"/>
      <c r="I29" s="271"/>
    </row>
    <row r="30" s="262" customFormat="1" ht="13.75" customHeight="1" spans="1:9">
      <c r="A30" s="272" t="s">
        <v>190</v>
      </c>
      <c r="B30" s="63">
        <v>42</v>
      </c>
      <c r="C30" s="271"/>
      <c r="D30" s="271"/>
      <c r="E30" s="271"/>
      <c r="F30" s="271"/>
      <c r="G30" s="271"/>
      <c r="H30" s="271"/>
      <c r="I30" s="271"/>
    </row>
    <row r="31" s="262" customFormat="1" ht="13.75" customHeight="1" spans="1:9">
      <c r="A31" s="272" t="s">
        <v>543</v>
      </c>
      <c r="B31" s="63">
        <v>7215</v>
      </c>
      <c r="C31" s="271"/>
      <c r="D31" s="271"/>
      <c r="E31" s="271"/>
      <c r="F31" s="271"/>
      <c r="G31" s="271"/>
      <c r="H31" s="271"/>
      <c r="I31" s="271"/>
    </row>
    <row r="32" s="262" customFormat="1" ht="13.75" customHeight="1" spans="1:9">
      <c r="A32" s="272" t="s">
        <v>269</v>
      </c>
      <c r="B32" s="63">
        <v>1114</v>
      </c>
      <c r="C32" s="271"/>
      <c r="D32" s="271"/>
      <c r="E32" s="271"/>
      <c r="F32" s="271"/>
      <c r="G32" s="271"/>
      <c r="H32" s="271"/>
      <c r="I32" s="271"/>
    </row>
    <row r="33" s="262" customFormat="1" ht="13.75" customHeight="1" spans="1:9">
      <c r="A33" s="272" t="s">
        <v>270</v>
      </c>
      <c r="B33" s="63">
        <v>3445</v>
      </c>
      <c r="C33" s="271"/>
      <c r="D33" s="271"/>
      <c r="E33" s="271"/>
      <c r="F33" s="271"/>
      <c r="G33" s="271"/>
      <c r="H33" s="271"/>
      <c r="I33" s="271"/>
    </row>
    <row r="34" s="262" customFormat="1" ht="13.75" customHeight="1" spans="1:9">
      <c r="A34" s="272" t="s">
        <v>272</v>
      </c>
      <c r="B34" s="63">
        <v>2546</v>
      </c>
      <c r="C34" s="271"/>
      <c r="D34" s="271"/>
      <c r="E34" s="271"/>
      <c r="F34" s="271"/>
      <c r="G34" s="271"/>
      <c r="H34" s="271"/>
      <c r="I34" s="271"/>
    </row>
    <row r="35" s="262" customFormat="1" ht="13.75" customHeight="1" spans="1:9">
      <c r="A35" s="272" t="s">
        <v>275</v>
      </c>
      <c r="B35" s="63">
        <v>110</v>
      </c>
      <c r="C35" s="271"/>
      <c r="D35" s="271"/>
      <c r="E35" s="271"/>
      <c r="F35" s="271"/>
      <c r="G35" s="271"/>
      <c r="H35" s="271"/>
      <c r="I35" s="271"/>
    </row>
    <row r="36" s="262" customFormat="1" ht="13.75" customHeight="1" spans="1:9">
      <c r="A36" s="272" t="s">
        <v>544</v>
      </c>
      <c r="B36" s="63">
        <v>74</v>
      </c>
      <c r="C36" s="271"/>
      <c r="D36" s="271"/>
      <c r="E36" s="271"/>
      <c r="F36" s="271"/>
      <c r="G36" s="271"/>
      <c r="H36" s="271"/>
      <c r="I36" s="271"/>
    </row>
    <row r="37" s="262" customFormat="1" ht="13.75" customHeight="1" spans="1:9">
      <c r="A37" s="272" t="s">
        <v>277</v>
      </c>
      <c r="B37" s="63">
        <v>74</v>
      </c>
      <c r="C37" s="271"/>
      <c r="D37" s="271"/>
      <c r="E37" s="271"/>
      <c r="F37" s="271"/>
      <c r="G37" s="271"/>
      <c r="H37" s="271"/>
      <c r="I37" s="271"/>
    </row>
    <row r="38" s="262" customFormat="1" ht="13.75" customHeight="1" spans="1:9">
      <c r="A38" s="272" t="s">
        <v>545</v>
      </c>
      <c r="B38" s="63">
        <v>67</v>
      </c>
      <c r="C38" s="271"/>
      <c r="D38" s="271"/>
      <c r="E38" s="271"/>
      <c r="F38" s="271"/>
      <c r="G38" s="271"/>
      <c r="H38" s="271"/>
      <c r="I38" s="271"/>
    </row>
    <row r="39" s="262" customFormat="1" ht="13.75" customHeight="1" spans="1:9">
      <c r="A39" s="272" t="s">
        <v>281</v>
      </c>
      <c r="B39" s="63">
        <v>67</v>
      </c>
      <c r="C39" s="271"/>
      <c r="D39" s="271"/>
      <c r="E39" s="271"/>
      <c r="F39" s="271"/>
      <c r="G39" s="271"/>
      <c r="H39" s="271"/>
      <c r="I39" s="271"/>
    </row>
    <row r="40" s="262" customFormat="1" ht="13.75" customHeight="1" spans="1:9">
      <c r="A40" s="272" t="s">
        <v>289</v>
      </c>
      <c r="B40" s="63">
        <v>4</v>
      </c>
      <c r="C40" s="271"/>
      <c r="D40" s="271"/>
      <c r="E40" s="271"/>
      <c r="F40" s="271"/>
      <c r="G40" s="271"/>
      <c r="H40" s="271"/>
      <c r="I40" s="271"/>
    </row>
    <row r="41" s="262" customFormat="1" ht="13.75" customHeight="1" spans="1:9">
      <c r="A41" s="272" t="s">
        <v>546</v>
      </c>
      <c r="B41" s="63">
        <v>4</v>
      </c>
      <c r="C41" s="271"/>
      <c r="D41" s="271"/>
      <c r="E41" s="271"/>
      <c r="F41" s="271"/>
      <c r="G41" s="271"/>
      <c r="H41" s="271"/>
      <c r="I41" s="271"/>
    </row>
    <row r="42" s="262" customFormat="1" ht="13.75" customHeight="1" spans="1:9">
      <c r="A42" s="272" t="s">
        <v>295</v>
      </c>
      <c r="B42" s="63">
        <v>4</v>
      </c>
      <c r="C42" s="271"/>
      <c r="D42" s="271"/>
      <c r="E42" s="271"/>
      <c r="F42" s="271"/>
      <c r="G42" s="271"/>
      <c r="H42" s="271"/>
      <c r="I42" s="271"/>
    </row>
    <row r="43" s="262" customFormat="1" ht="13.75" customHeight="1" spans="1:9">
      <c r="A43" s="272" t="s">
        <v>303</v>
      </c>
      <c r="B43" s="63">
        <v>2905</v>
      </c>
      <c r="C43" s="271"/>
      <c r="D43" s="271"/>
      <c r="E43" s="271"/>
      <c r="F43" s="271"/>
      <c r="G43" s="271"/>
      <c r="H43" s="271"/>
      <c r="I43" s="271"/>
    </row>
    <row r="44" s="262" customFormat="1" ht="13.75" customHeight="1" spans="1:9">
      <c r="A44" s="272" t="s">
        <v>547</v>
      </c>
      <c r="B44" s="63">
        <v>49</v>
      </c>
      <c r="C44" s="271"/>
      <c r="D44" s="271"/>
      <c r="E44" s="271"/>
      <c r="F44" s="271"/>
      <c r="G44" s="271"/>
      <c r="H44" s="271"/>
      <c r="I44" s="271"/>
    </row>
    <row r="45" s="262" customFormat="1" ht="13.75" customHeight="1" spans="1:9">
      <c r="A45" s="272" t="s">
        <v>190</v>
      </c>
      <c r="B45" s="63">
        <v>49</v>
      </c>
      <c r="C45" s="271"/>
      <c r="D45" s="271"/>
      <c r="E45" s="271"/>
      <c r="F45" s="271"/>
      <c r="G45" s="271"/>
      <c r="H45" s="271"/>
      <c r="I45" s="271"/>
    </row>
    <row r="46" s="262" customFormat="1" ht="13.75" customHeight="1" spans="1:9">
      <c r="A46" s="272" t="s">
        <v>548</v>
      </c>
      <c r="B46" s="63">
        <v>69</v>
      </c>
      <c r="C46" s="271"/>
      <c r="D46" s="271"/>
      <c r="E46" s="271"/>
      <c r="F46" s="271"/>
      <c r="G46" s="271"/>
      <c r="H46" s="271"/>
      <c r="I46" s="271"/>
    </row>
    <row r="47" s="262" customFormat="1" ht="13.75" customHeight="1" spans="1:2">
      <c r="A47" s="273" t="s">
        <v>190</v>
      </c>
      <c r="B47" s="274">
        <v>69</v>
      </c>
    </row>
    <row r="48" s="262" customFormat="1" ht="13.75" customHeight="1" spans="1:2">
      <c r="A48" s="273" t="s">
        <v>549</v>
      </c>
      <c r="B48" s="274">
        <v>2787</v>
      </c>
    </row>
    <row r="49" s="262" customFormat="1" ht="13.75" customHeight="1" spans="1:2">
      <c r="A49" s="273" t="s">
        <v>312</v>
      </c>
      <c r="B49" s="274">
        <v>2374</v>
      </c>
    </row>
    <row r="50" s="262" customFormat="1" ht="13.75" customHeight="1" spans="1:2">
      <c r="A50" s="273" t="s">
        <v>313</v>
      </c>
      <c r="B50" s="274">
        <v>402</v>
      </c>
    </row>
    <row r="51" s="262" customFormat="1" ht="13.75" customHeight="1" spans="1:2">
      <c r="A51" s="273" t="s">
        <v>550</v>
      </c>
      <c r="B51" s="274">
        <v>11</v>
      </c>
    </row>
    <row r="52" s="262" customFormat="1" ht="13.75" customHeight="1" spans="1:2">
      <c r="A52" s="273" t="s">
        <v>344</v>
      </c>
      <c r="B52" s="274">
        <v>1339</v>
      </c>
    </row>
    <row r="53" s="262" customFormat="1" ht="13.75" customHeight="1" spans="1:2">
      <c r="A53" s="273" t="s">
        <v>551</v>
      </c>
      <c r="B53" s="274">
        <v>59</v>
      </c>
    </row>
    <row r="54" s="262" customFormat="1" ht="13.75" customHeight="1" spans="1:2">
      <c r="A54" s="273" t="s">
        <v>190</v>
      </c>
      <c r="B54" s="274">
        <v>59</v>
      </c>
    </row>
    <row r="55" s="262" customFormat="1" ht="13.75" customHeight="1" spans="1:2">
      <c r="A55" s="273" t="s">
        <v>552</v>
      </c>
      <c r="B55" s="274">
        <v>204</v>
      </c>
    </row>
    <row r="56" s="262" customFormat="1" ht="13.75" customHeight="1" spans="1:2">
      <c r="A56" s="273" t="s">
        <v>350</v>
      </c>
      <c r="B56" s="274">
        <v>204</v>
      </c>
    </row>
    <row r="57" s="262" customFormat="1" ht="13.75" customHeight="1" spans="1:2">
      <c r="A57" s="273" t="s">
        <v>553</v>
      </c>
      <c r="B57" s="274">
        <v>76</v>
      </c>
    </row>
    <row r="58" s="262" customFormat="1" ht="13.75" customHeight="1" spans="1:2">
      <c r="A58" s="273" t="s">
        <v>354</v>
      </c>
      <c r="B58" s="274">
        <v>76</v>
      </c>
    </row>
    <row r="59" s="262" customFormat="1" ht="13.75" customHeight="1" spans="1:2">
      <c r="A59" s="273" t="s">
        <v>554</v>
      </c>
      <c r="B59" s="274">
        <v>1000</v>
      </c>
    </row>
    <row r="60" s="262" customFormat="1" ht="13.75" customHeight="1" spans="1:2">
      <c r="A60" s="273" t="s">
        <v>362</v>
      </c>
      <c r="B60" s="274">
        <v>381</v>
      </c>
    </row>
    <row r="61" s="262" customFormat="1" ht="13.75" customHeight="1" spans="1:2">
      <c r="A61" s="273" t="s">
        <v>363</v>
      </c>
      <c r="B61" s="274">
        <v>614</v>
      </c>
    </row>
    <row r="62" s="262" customFormat="1" ht="13.75" customHeight="1" spans="1:2">
      <c r="A62" s="273" t="s">
        <v>364</v>
      </c>
      <c r="B62" s="274">
        <v>5</v>
      </c>
    </row>
    <row r="63" s="262" customFormat="1" ht="13.75" customHeight="1" spans="1:2">
      <c r="A63" s="273" t="s">
        <v>381</v>
      </c>
      <c r="B63" s="274">
        <v>338</v>
      </c>
    </row>
    <row r="64" s="262" customFormat="1" ht="13.75" customHeight="1" spans="1:2">
      <c r="A64" s="273" t="s">
        <v>555</v>
      </c>
      <c r="B64" s="274">
        <v>337</v>
      </c>
    </row>
    <row r="65" s="262" customFormat="1" ht="13.75" customHeight="1" spans="1:2">
      <c r="A65" s="273" t="s">
        <v>190</v>
      </c>
      <c r="B65" s="274">
        <v>139</v>
      </c>
    </row>
    <row r="66" s="262" customFormat="1" ht="13.75" customHeight="1" spans="1:2">
      <c r="A66" s="273" t="s">
        <v>383</v>
      </c>
      <c r="B66" s="274">
        <v>198</v>
      </c>
    </row>
    <row r="67" s="262" customFormat="1" ht="13.75" customHeight="1" spans="1:2">
      <c r="A67" s="273" t="s">
        <v>556</v>
      </c>
      <c r="B67" s="274">
        <v>1</v>
      </c>
    </row>
    <row r="68" s="262" customFormat="1" ht="13.75" customHeight="1" spans="1:2">
      <c r="A68" s="273" t="s">
        <v>386</v>
      </c>
      <c r="B68" s="274">
        <v>1</v>
      </c>
    </row>
    <row r="69" s="262" customFormat="1" ht="13.75" customHeight="1" spans="1:2">
      <c r="A69" s="273" t="s">
        <v>389</v>
      </c>
      <c r="B69" s="274">
        <v>144</v>
      </c>
    </row>
    <row r="70" s="262" customFormat="1" ht="13.75" customHeight="1" spans="1:2">
      <c r="A70" s="273" t="s">
        <v>557</v>
      </c>
      <c r="B70" s="274">
        <v>102</v>
      </c>
    </row>
    <row r="71" s="262" customFormat="1" ht="13.75" customHeight="1" spans="1:2">
      <c r="A71" s="273" t="s">
        <v>190</v>
      </c>
      <c r="B71" s="274">
        <v>37</v>
      </c>
    </row>
    <row r="72" s="262" customFormat="1" ht="13.75" customHeight="1" spans="1:2">
      <c r="A72" s="273" t="s">
        <v>209</v>
      </c>
      <c r="B72" s="274">
        <v>65</v>
      </c>
    </row>
    <row r="73" s="262" customFormat="1" ht="13.75" customHeight="1" spans="1:2">
      <c r="A73" s="273" t="s">
        <v>558</v>
      </c>
      <c r="B73" s="274">
        <v>42</v>
      </c>
    </row>
    <row r="74" s="262" customFormat="1" ht="13.75" customHeight="1" spans="1:2">
      <c r="A74" s="273" t="s">
        <v>190</v>
      </c>
      <c r="B74" s="274">
        <v>8</v>
      </c>
    </row>
    <row r="75" s="262" customFormat="1" ht="13.75" customHeight="1" spans="1:2">
      <c r="A75" s="273" t="s">
        <v>414</v>
      </c>
      <c r="B75" s="274">
        <v>34</v>
      </c>
    </row>
    <row r="76" s="262" customFormat="1" ht="13.75" customHeight="1" spans="1:2">
      <c r="A76" s="273" t="s">
        <v>427</v>
      </c>
      <c r="B76" s="274">
        <v>44</v>
      </c>
    </row>
    <row r="77" s="262" customFormat="1" ht="13.75" customHeight="1" spans="1:2">
      <c r="A77" s="273" t="s">
        <v>559</v>
      </c>
      <c r="B77" s="274">
        <v>44</v>
      </c>
    </row>
    <row r="78" s="262" customFormat="1" ht="13.75" customHeight="1" spans="1:2">
      <c r="A78" s="273" t="s">
        <v>190</v>
      </c>
      <c r="B78" s="274">
        <v>44</v>
      </c>
    </row>
    <row r="79" s="262" customFormat="1" ht="13.75" customHeight="1" spans="1:2">
      <c r="A79" s="273" t="s">
        <v>435</v>
      </c>
      <c r="B79" s="274">
        <v>25</v>
      </c>
    </row>
    <row r="80" s="262" customFormat="1" ht="13.75" customHeight="1" spans="1:2">
      <c r="A80" s="273" t="s">
        <v>560</v>
      </c>
      <c r="B80" s="274">
        <v>25</v>
      </c>
    </row>
    <row r="81" s="262" customFormat="1" ht="13.75" customHeight="1" spans="1:2">
      <c r="A81" s="273" t="s">
        <v>190</v>
      </c>
      <c r="B81" s="274">
        <v>25</v>
      </c>
    </row>
    <row r="82" s="262" customFormat="1" ht="13.75" customHeight="1" spans="1:2">
      <c r="A82" s="273" t="s">
        <v>442</v>
      </c>
      <c r="B82" s="274">
        <v>210</v>
      </c>
    </row>
    <row r="83" s="262" customFormat="1" ht="13.75" customHeight="1" spans="1:2">
      <c r="A83" s="273" t="s">
        <v>561</v>
      </c>
      <c r="B83" s="274">
        <v>210</v>
      </c>
    </row>
    <row r="84" s="262" customFormat="1" ht="13.75" customHeight="1" spans="1:2">
      <c r="A84" s="273" t="s">
        <v>190</v>
      </c>
      <c r="B84" s="274">
        <v>210</v>
      </c>
    </row>
    <row r="85" s="262" customFormat="1" ht="13.75" customHeight="1" spans="1:2">
      <c r="A85" s="273" t="s">
        <v>450</v>
      </c>
      <c r="B85" s="274">
        <v>1153</v>
      </c>
    </row>
    <row r="86" s="262" customFormat="1" ht="13.75" customHeight="1" spans="1:2">
      <c r="A86" s="273" t="s">
        <v>562</v>
      </c>
      <c r="B86" s="274">
        <v>1153</v>
      </c>
    </row>
    <row r="87" s="262" customFormat="1" ht="13.75" customHeight="1" spans="1:2">
      <c r="A87" s="273" t="s">
        <v>453</v>
      </c>
      <c r="B87" s="274">
        <v>1153</v>
      </c>
    </row>
    <row r="88" s="262" customFormat="1" ht="13.75" customHeight="1" spans="1:2">
      <c r="A88" s="273" t="s">
        <v>461</v>
      </c>
      <c r="B88" s="274">
        <v>26</v>
      </c>
    </row>
    <row r="89" s="262" customFormat="1" ht="13.75" customHeight="1" spans="1:2">
      <c r="A89" s="273" t="s">
        <v>563</v>
      </c>
      <c r="B89" s="274">
        <v>26</v>
      </c>
    </row>
    <row r="90" s="262" customFormat="1" ht="13.75" customHeight="1" spans="1:2">
      <c r="A90" s="273" t="s">
        <v>190</v>
      </c>
      <c r="B90" s="274">
        <v>26</v>
      </c>
    </row>
  </sheetData>
  <mergeCells count="1">
    <mergeCell ref="A1:B1"/>
  </mergeCells>
  <printOptions horizontalCentered="1"/>
  <pageMargins left="0.786805555555556" right="0.786805555555556" top="0.984027777777778" bottom="1.14166666666667" header="0.507638888888889" footer="0.266666666666667"/>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S46"/>
  <sheetViews>
    <sheetView showZeros="0" workbookViewId="0">
      <pane xSplit="2" ySplit="1" topLeftCell="C2" activePane="bottomRight" state="frozen"/>
      <selection/>
      <selection pane="topRight"/>
      <selection pane="bottomLeft"/>
      <selection pane="bottomRight" activeCell="V4" sqref="V4"/>
    </sheetView>
  </sheetViews>
  <sheetFormatPr defaultColWidth="11.0833333333333" defaultRowHeight="14.25"/>
  <cols>
    <col min="1" max="1" width="10.5833333333333" style="185" customWidth="1"/>
    <col min="2" max="2" width="5.25" style="185" customWidth="1"/>
    <col min="3" max="3" width="4.83333333333333" style="185" customWidth="1"/>
    <col min="4" max="4" width="6.5" style="185" customWidth="1"/>
    <col min="5" max="5" width="5.08333333333333" style="185" customWidth="1"/>
    <col min="6" max="6" width="5.75" style="185" customWidth="1"/>
    <col min="7" max="7" width="7" style="185" customWidth="1"/>
    <col min="8" max="8" width="4.33333333333333" style="185" customWidth="1"/>
    <col min="9" max="9" width="4.75" style="185" customWidth="1"/>
    <col min="10" max="10" width="6.33333333333333" style="185" customWidth="1"/>
    <col min="11" max="11" width="4.75" style="185" customWidth="1"/>
    <col min="12" max="12" width="7" style="185" customWidth="1"/>
    <col min="13" max="13" width="5.08333333333333" style="185" customWidth="1"/>
    <col min="14" max="14" width="4.75" style="185" customWidth="1"/>
    <col min="15" max="15" width="7.08333333333333" style="185" customWidth="1"/>
    <col min="16" max="16" width="6.5" style="185" customWidth="1"/>
    <col min="17" max="17" width="5.16666666666667" style="185" customWidth="1"/>
    <col min="18" max="18" width="6.08333333333333" style="185" customWidth="1"/>
    <col min="19" max="19" width="3.83333333333333" style="185" customWidth="1"/>
    <col min="20" max="20" width="6" style="185" customWidth="1"/>
    <col min="21" max="21" width="4.33333333333333" style="185" customWidth="1"/>
    <col min="22" max="22" width="4.5" style="185" customWidth="1"/>
    <col min="23" max="23" width="7.08333333333333" style="185" customWidth="1"/>
    <col min="24" max="24" width="4.58333333333333" style="185" customWidth="1"/>
    <col min="25" max="25" width="5" style="185" customWidth="1"/>
    <col min="26" max="26" width="4.75" style="185" customWidth="1"/>
    <col min="27" max="27" width="4.83333333333333" style="185" customWidth="1"/>
    <col min="28" max="28" width="5.5" style="185" customWidth="1"/>
    <col min="29" max="29" width="6.08333333333333" style="185" customWidth="1"/>
    <col min="30" max="30" width="5.75" style="185" customWidth="1"/>
    <col min="31" max="31" width="3.5" style="185" customWidth="1"/>
    <col min="32" max="32" width="4.75" style="185" customWidth="1"/>
    <col min="33" max="33" width="3.08333333333333" style="185" customWidth="1"/>
    <col min="34" max="34" width="4" style="185" customWidth="1"/>
    <col min="35" max="35" width="4.33333333333333" style="185" customWidth="1"/>
    <col min="36" max="36" width="5.75" style="185" customWidth="1"/>
    <col min="37" max="249" width="11.0833333333333" style="185" customWidth="1"/>
    <col min="250" max="16380" width="11.0833333333333" style="106" customWidth="1"/>
    <col min="16381" max="16384" width="11.0833333333333" style="106"/>
  </cols>
  <sheetData>
    <row r="1" s="106" customFormat="1" ht="33" customHeight="1" spans="1:227">
      <c r="A1" s="237" t="s">
        <v>564</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58"/>
      <c r="AL1" s="258"/>
      <c r="AM1" s="258"/>
      <c r="AN1" s="258"/>
      <c r="AO1" s="258"/>
      <c r="AP1" s="258"/>
      <c r="AQ1" s="258"/>
      <c r="AR1" s="258"/>
      <c r="AS1" s="258"/>
      <c r="AT1" s="258"/>
      <c r="AU1" s="258"/>
      <c r="AV1" s="258"/>
      <c r="AW1" s="258"/>
      <c r="AX1" s="258"/>
      <c r="AY1" s="258"/>
      <c r="AZ1" s="258"/>
      <c r="BA1" s="258"/>
      <c r="BB1" s="258"/>
      <c r="BC1" s="258"/>
      <c r="BD1" s="258"/>
      <c r="BE1" s="258"/>
      <c r="BF1" s="258"/>
      <c r="BG1" s="258"/>
      <c r="BH1" s="258"/>
      <c r="BI1" s="258"/>
      <c r="BJ1" s="258"/>
      <c r="BK1" s="258"/>
      <c r="BL1" s="258"/>
      <c r="BM1" s="258"/>
      <c r="BN1" s="258"/>
      <c r="BO1" s="258"/>
      <c r="BP1" s="258"/>
      <c r="BQ1" s="258"/>
      <c r="BR1" s="258"/>
      <c r="BS1" s="258"/>
      <c r="BT1" s="258"/>
      <c r="BU1" s="258"/>
      <c r="BV1" s="258"/>
      <c r="BW1" s="258"/>
      <c r="BX1" s="258"/>
      <c r="BY1" s="258"/>
      <c r="BZ1" s="258"/>
      <c r="CA1" s="258"/>
      <c r="CB1" s="258"/>
      <c r="CC1" s="258"/>
      <c r="CD1" s="258"/>
      <c r="CE1" s="258"/>
      <c r="CF1" s="258"/>
      <c r="CG1" s="258"/>
      <c r="CH1" s="258"/>
      <c r="CI1" s="258"/>
      <c r="CJ1" s="258"/>
      <c r="CK1" s="258"/>
      <c r="CL1" s="258"/>
      <c r="CM1" s="258"/>
      <c r="CN1" s="258"/>
      <c r="CO1" s="258"/>
      <c r="CP1" s="258"/>
      <c r="CQ1" s="258"/>
      <c r="CR1" s="258"/>
      <c r="CS1" s="258"/>
      <c r="CT1" s="258"/>
      <c r="CU1" s="258"/>
      <c r="CV1" s="258"/>
      <c r="CW1" s="258"/>
      <c r="CX1" s="258"/>
      <c r="CY1" s="258"/>
      <c r="CZ1" s="258"/>
      <c r="DA1" s="258"/>
      <c r="DB1" s="258"/>
      <c r="DC1" s="258"/>
      <c r="DD1" s="258"/>
      <c r="DE1" s="258"/>
      <c r="DF1" s="258"/>
      <c r="DG1" s="258"/>
      <c r="DH1" s="258"/>
      <c r="DI1" s="258"/>
      <c r="DJ1" s="258"/>
      <c r="DK1" s="258"/>
      <c r="DL1" s="258"/>
      <c r="DM1" s="258"/>
      <c r="DN1" s="258"/>
      <c r="DO1" s="258"/>
      <c r="DP1" s="258"/>
      <c r="DQ1" s="258"/>
      <c r="DR1" s="258"/>
      <c r="DS1" s="258"/>
      <c r="DT1" s="258"/>
      <c r="DU1" s="258"/>
      <c r="DV1" s="258"/>
      <c r="DW1" s="258"/>
      <c r="DX1" s="258"/>
      <c r="DY1" s="258"/>
      <c r="DZ1" s="258"/>
      <c r="EA1" s="258"/>
      <c r="EB1" s="258"/>
      <c r="EC1" s="258"/>
      <c r="ED1" s="258"/>
      <c r="EE1" s="258"/>
      <c r="EF1" s="258"/>
      <c r="EG1" s="258"/>
      <c r="EH1" s="258"/>
      <c r="EI1" s="258"/>
      <c r="EJ1" s="258"/>
      <c r="EK1" s="258"/>
      <c r="EL1" s="258"/>
      <c r="EM1" s="258"/>
      <c r="EN1" s="258"/>
      <c r="EO1" s="258"/>
      <c r="EP1" s="258"/>
      <c r="EQ1" s="258"/>
      <c r="ER1" s="258"/>
      <c r="ES1" s="258"/>
      <c r="ET1" s="258"/>
      <c r="EU1" s="258"/>
      <c r="EV1" s="258"/>
      <c r="EW1" s="258"/>
      <c r="EX1" s="258"/>
      <c r="EY1" s="258"/>
      <c r="EZ1" s="258"/>
      <c r="FA1" s="258"/>
      <c r="FB1" s="258"/>
      <c r="FC1" s="258"/>
      <c r="FD1" s="258"/>
      <c r="FE1" s="258"/>
      <c r="FF1" s="258"/>
      <c r="FG1" s="258"/>
      <c r="FH1" s="258"/>
      <c r="FI1" s="258"/>
      <c r="FJ1" s="258"/>
      <c r="FK1" s="258"/>
      <c r="FL1" s="258"/>
      <c r="FM1" s="258"/>
      <c r="FN1" s="258"/>
      <c r="FO1" s="258"/>
      <c r="FP1" s="258"/>
      <c r="FQ1" s="258"/>
      <c r="FR1" s="258"/>
      <c r="FS1" s="258"/>
      <c r="FT1" s="258"/>
      <c r="FU1" s="258"/>
      <c r="FV1" s="258"/>
      <c r="FW1" s="258"/>
      <c r="FX1" s="258"/>
      <c r="FY1" s="258"/>
      <c r="FZ1" s="258"/>
      <c r="GA1" s="258"/>
      <c r="GB1" s="258"/>
      <c r="GC1" s="258"/>
      <c r="GD1" s="258"/>
      <c r="GE1" s="258"/>
      <c r="GF1" s="258"/>
      <c r="GG1" s="258"/>
      <c r="GH1" s="258"/>
      <c r="GI1" s="258"/>
      <c r="GJ1" s="258"/>
      <c r="GK1" s="258"/>
      <c r="GL1" s="258"/>
      <c r="GM1" s="258"/>
      <c r="GN1" s="258"/>
      <c r="GO1" s="258"/>
      <c r="GP1" s="258"/>
      <c r="GQ1" s="258"/>
      <c r="GR1" s="258"/>
      <c r="GS1" s="258"/>
      <c r="GT1" s="258"/>
      <c r="GU1" s="258"/>
      <c r="GV1" s="258"/>
      <c r="GW1" s="258"/>
      <c r="GX1" s="258"/>
      <c r="GY1" s="258"/>
      <c r="GZ1" s="258"/>
      <c r="HA1" s="258"/>
      <c r="HB1" s="258"/>
      <c r="HC1" s="258"/>
      <c r="HD1" s="258"/>
      <c r="HE1" s="258"/>
      <c r="HF1" s="258"/>
      <c r="HG1" s="258"/>
      <c r="HH1" s="258"/>
      <c r="HI1" s="258"/>
      <c r="HJ1" s="258"/>
      <c r="HK1" s="258"/>
      <c r="HL1" s="258"/>
      <c r="HM1" s="258"/>
      <c r="HN1" s="258"/>
      <c r="HO1" s="258"/>
      <c r="HP1" s="258"/>
      <c r="HQ1" s="258"/>
      <c r="HR1" s="258"/>
      <c r="HS1" s="258"/>
    </row>
    <row r="2" s="106" customFormat="1" ht="24" customHeight="1" spans="1:227">
      <c r="A2" s="238" t="s">
        <v>565</v>
      </c>
      <c r="B2" s="238"/>
      <c r="C2" s="239"/>
      <c r="D2" s="239"/>
      <c r="E2" s="239"/>
      <c r="F2" s="239"/>
      <c r="G2" s="239"/>
      <c r="H2" s="240"/>
      <c r="I2" s="240"/>
      <c r="J2" s="250"/>
      <c r="K2" s="250"/>
      <c r="L2" s="250"/>
      <c r="M2" s="251"/>
      <c r="N2" s="252"/>
      <c r="O2" s="252"/>
      <c r="P2" s="252"/>
      <c r="Q2" s="252"/>
      <c r="R2" s="252"/>
      <c r="S2" s="252"/>
      <c r="T2" s="252"/>
      <c r="U2" s="252"/>
      <c r="V2" s="252"/>
      <c r="W2" s="252"/>
      <c r="X2" s="256"/>
      <c r="Y2" s="250"/>
      <c r="Z2" s="238" t="s">
        <v>47</v>
      </c>
      <c r="AA2" s="238"/>
      <c r="AB2" s="238"/>
      <c r="AC2" s="258"/>
      <c r="AD2" s="258"/>
      <c r="AE2" s="258"/>
      <c r="AF2" s="258"/>
      <c r="AG2" s="258"/>
      <c r="AH2" s="258"/>
      <c r="AI2" s="258"/>
      <c r="AJ2" s="258"/>
      <c r="AK2" s="258"/>
      <c r="AL2" s="258"/>
      <c r="AM2" s="258"/>
      <c r="AN2" s="258"/>
      <c r="AO2" s="258"/>
      <c r="AP2" s="258"/>
      <c r="AQ2" s="258"/>
      <c r="AR2" s="258"/>
      <c r="AS2" s="258"/>
      <c r="AT2" s="258"/>
      <c r="AU2" s="258"/>
      <c r="AV2" s="258"/>
      <c r="AW2" s="258"/>
      <c r="AX2" s="258"/>
      <c r="AY2" s="258"/>
      <c r="AZ2" s="258"/>
      <c r="BA2" s="258"/>
      <c r="BB2" s="258"/>
      <c r="BC2" s="258"/>
      <c r="BD2" s="258"/>
      <c r="BE2" s="258"/>
      <c r="BF2" s="258"/>
      <c r="BG2" s="258"/>
      <c r="BH2" s="258"/>
      <c r="BI2" s="258"/>
      <c r="BJ2" s="258"/>
      <c r="BK2" s="258"/>
      <c r="BL2" s="258"/>
      <c r="BM2" s="258"/>
      <c r="BN2" s="258"/>
      <c r="BO2" s="258"/>
      <c r="BP2" s="258"/>
      <c r="BQ2" s="258"/>
      <c r="BR2" s="258"/>
      <c r="BS2" s="258"/>
      <c r="BT2" s="258"/>
      <c r="BU2" s="258"/>
      <c r="BV2" s="258"/>
      <c r="BW2" s="258"/>
      <c r="BX2" s="258"/>
      <c r="BY2" s="258"/>
      <c r="BZ2" s="258"/>
      <c r="CA2" s="258"/>
      <c r="CB2" s="258"/>
      <c r="CC2" s="258"/>
      <c r="CD2" s="258"/>
      <c r="CE2" s="258"/>
      <c r="CF2" s="258"/>
      <c r="CG2" s="258"/>
      <c r="CH2" s="258"/>
      <c r="CI2" s="258"/>
      <c r="CJ2" s="258"/>
      <c r="CK2" s="258"/>
      <c r="CL2" s="258"/>
      <c r="CM2" s="258"/>
      <c r="CN2" s="258"/>
      <c r="CO2" s="258"/>
      <c r="CP2" s="258"/>
      <c r="CQ2" s="258"/>
      <c r="CR2" s="258"/>
      <c r="CS2" s="258"/>
      <c r="CT2" s="258"/>
      <c r="CU2" s="258"/>
      <c r="CV2" s="258"/>
      <c r="CW2" s="258"/>
      <c r="CX2" s="258"/>
      <c r="CY2" s="258"/>
      <c r="CZ2" s="258"/>
      <c r="DA2" s="258"/>
      <c r="DB2" s="258"/>
      <c r="DC2" s="258"/>
      <c r="DD2" s="258"/>
      <c r="DE2" s="258"/>
      <c r="DF2" s="258"/>
      <c r="DG2" s="258"/>
      <c r="DH2" s="258"/>
      <c r="DI2" s="258"/>
      <c r="DJ2" s="258"/>
      <c r="DK2" s="258"/>
      <c r="DL2" s="258"/>
      <c r="DM2" s="258"/>
      <c r="DN2" s="258"/>
      <c r="DO2" s="258"/>
      <c r="DP2" s="258"/>
      <c r="DQ2" s="258"/>
      <c r="DR2" s="258"/>
      <c r="DS2" s="258"/>
      <c r="DT2" s="258"/>
      <c r="DU2" s="258"/>
      <c r="DV2" s="258"/>
      <c r="DW2" s="258"/>
      <c r="DX2" s="258"/>
      <c r="DY2" s="258"/>
      <c r="DZ2" s="258"/>
      <c r="EA2" s="258"/>
      <c r="EB2" s="258"/>
      <c r="EC2" s="258"/>
      <c r="ED2" s="258"/>
      <c r="EE2" s="258"/>
      <c r="EF2" s="258"/>
      <c r="EG2" s="258"/>
      <c r="EH2" s="258"/>
      <c r="EI2" s="258"/>
      <c r="EJ2" s="258"/>
      <c r="EK2" s="258"/>
      <c r="EL2" s="258"/>
      <c r="EM2" s="258"/>
      <c r="EN2" s="258"/>
      <c r="EO2" s="258"/>
      <c r="EP2" s="258"/>
      <c r="EQ2" s="258"/>
      <c r="ER2" s="258"/>
      <c r="ES2" s="258"/>
      <c r="ET2" s="258"/>
      <c r="EU2" s="258"/>
      <c r="EV2" s="258"/>
      <c r="EW2" s="258"/>
      <c r="EX2" s="258"/>
      <c r="EY2" s="258"/>
      <c r="EZ2" s="258"/>
      <c r="FA2" s="258"/>
      <c r="FB2" s="258"/>
      <c r="FC2" s="258"/>
      <c r="FD2" s="258"/>
      <c r="FE2" s="258"/>
      <c r="FF2" s="258"/>
      <c r="FG2" s="258"/>
      <c r="FH2" s="258"/>
      <c r="FI2" s="258"/>
      <c r="FJ2" s="258"/>
      <c r="FK2" s="258"/>
      <c r="FL2" s="258"/>
      <c r="FM2" s="258"/>
      <c r="FN2" s="258"/>
      <c r="FO2" s="258"/>
      <c r="FP2" s="258"/>
      <c r="FQ2" s="258"/>
      <c r="FR2" s="258"/>
      <c r="FS2" s="258"/>
      <c r="FT2" s="258"/>
      <c r="FU2" s="258"/>
      <c r="FV2" s="258"/>
      <c r="FW2" s="258"/>
      <c r="FX2" s="258"/>
      <c r="FY2" s="258"/>
      <c r="FZ2" s="258"/>
      <c r="GA2" s="258"/>
      <c r="GB2" s="258"/>
      <c r="GC2" s="258"/>
      <c r="GD2" s="258"/>
      <c r="GE2" s="258"/>
      <c r="GF2" s="258"/>
      <c r="GG2" s="258"/>
      <c r="GH2" s="258"/>
      <c r="GI2" s="258"/>
      <c r="GJ2" s="258"/>
      <c r="GK2" s="258"/>
      <c r="GL2" s="258"/>
      <c r="GM2" s="258"/>
      <c r="GN2" s="258"/>
      <c r="GO2" s="258"/>
      <c r="GP2" s="258"/>
      <c r="GQ2" s="258"/>
      <c r="GR2" s="258"/>
      <c r="GS2" s="258"/>
      <c r="GT2" s="258"/>
      <c r="GU2" s="258"/>
      <c r="GV2" s="258"/>
      <c r="GW2" s="258"/>
      <c r="GX2" s="258"/>
      <c r="GY2" s="258"/>
      <c r="GZ2" s="258"/>
      <c r="HA2" s="258"/>
      <c r="HB2" s="258"/>
      <c r="HC2" s="258"/>
      <c r="HD2" s="258"/>
      <c r="HE2" s="258"/>
      <c r="HF2" s="258"/>
      <c r="HG2" s="258"/>
      <c r="HH2" s="258"/>
      <c r="HI2" s="258"/>
      <c r="HJ2" s="258"/>
      <c r="HK2" s="258"/>
      <c r="HL2" s="258"/>
      <c r="HM2" s="258"/>
      <c r="HN2" s="258"/>
      <c r="HO2" s="258"/>
      <c r="HP2" s="258"/>
      <c r="HQ2" s="258"/>
      <c r="HR2" s="258"/>
      <c r="HS2" s="258"/>
    </row>
    <row r="3" s="236" customFormat="1" ht="33" customHeight="1" spans="1:36">
      <c r="A3" s="275" t="s">
        <v>179</v>
      </c>
      <c r="B3" s="276" t="s">
        <v>478</v>
      </c>
      <c r="C3" s="277" t="s">
        <v>479</v>
      </c>
      <c r="D3" s="276"/>
      <c r="E3" s="276"/>
      <c r="F3" s="276"/>
      <c r="G3" s="276"/>
      <c r="H3" s="277" t="s">
        <v>480</v>
      </c>
      <c r="I3" s="276"/>
      <c r="J3" s="283"/>
      <c r="K3" s="283"/>
      <c r="L3" s="283"/>
      <c r="M3" s="283"/>
      <c r="N3" s="283"/>
      <c r="O3" s="283"/>
      <c r="P3" s="283"/>
      <c r="Q3" s="283"/>
      <c r="R3" s="283"/>
      <c r="S3" s="285" t="s">
        <v>481</v>
      </c>
      <c r="T3" s="283"/>
      <c r="U3" s="283"/>
      <c r="V3" s="283"/>
      <c r="W3" s="283"/>
      <c r="X3" s="283"/>
      <c r="Y3" s="283"/>
      <c r="Z3" s="283"/>
      <c r="AA3" s="285" t="s">
        <v>482</v>
      </c>
      <c r="AB3" s="283"/>
      <c r="AC3" s="283"/>
      <c r="AD3" s="283"/>
      <c r="AE3" s="285" t="s">
        <v>485</v>
      </c>
      <c r="AF3" s="283"/>
      <c r="AG3" s="283"/>
      <c r="AH3" s="283"/>
      <c r="AI3" s="283"/>
      <c r="AJ3" s="283"/>
    </row>
    <row r="4" s="236" customFormat="1" ht="72" customHeight="1" spans="1:36">
      <c r="A4" s="278"/>
      <c r="B4" s="279"/>
      <c r="C4" s="280" t="s">
        <v>148</v>
      </c>
      <c r="D4" s="281" t="s">
        <v>490</v>
      </c>
      <c r="E4" s="281" t="s">
        <v>491</v>
      </c>
      <c r="F4" s="281" t="s">
        <v>492</v>
      </c>
      <c r="G4" s="281" t="s">
        <v>493</v>
      </c>
      <c r="H4" s="281" t="s">
        <v>148</v>
      </c>
      <c r="I4" s="281" t="s">
        <v>494</v>
      </c>
      <c r="J4" s="284" t="s">
        <v>495</v>
      </c>
      <c r="K4" s="284" t="s">
        <v>496</v>
      </c>
      <c r="L4" s="284" t="s">
        <v>497</v>
      </c>
      <c r="M4" s="284" t="s">
        <v>498</v>
      </c>
      <c r="N4" s="284" t="s">
        <v>499</v>
      </c>
      <c r="O4" s="284" t="s">
        <v>500</v>
      </c>
      <c r="P4" s="284" t="s">
        <v>501</v>
      </c>
      <c r="Q4" s="284" t="s">
        <v>502</v>
      </c>
      <c r="R4" s="284" t="s">
        <v>503</v>
      </c>
      <c r="S4" s="284" t="s">
        <v>148</v>
      </c>
      <c r="T4" s="284" t="s">
        <v>504</v>
      </c>
      <c r="U4" s="284" t="s">
        <v>505</v>
      </c>
      <c r="V4" s="284" t="s">
        <v>506</v>
      </c>
      <c r="W4" s="284" t="s">
        <v>507</v>
      </c>
      <c r="X4" s="284" t="s">
        <v>508</v>
      </c>
      <c r="Y4" s="284" t="s">
        <v>509</v>
      </c>
      <c r="Z4" s="284" t="s">
        <v>510</v>
      </c>
      <c r="AA4" s="284" t="s">
        <v>148</v>
      </c>
      <c r="AB4" s="284" t="s">
        <v>511</v>
      </c>
      <c r="AC4" s="284" t="s">
        <v>512</v>
      </c>
      <c r="AD4" s="284" t="s">
        <v>513</v>
      </c>
      <c r="AE4" s="284" t="s">
        <v>148</v>
      </c>
      <c r="AF4" s="284" t="s">
        <v>518</v>
      </c>
      <c r="AG4" s="284" t="s">
        <v>519</v>
      </c>
      <c r="AH4" s="284" t="s">
        <v>520</v>
      </c>
      <c r="AI4" s="284" t="s">
        <v>521</v>
      </c>
      <c r="AJ4" s="284" t="s">
        <v>522</v>
      </c>
    </row>
    <row r="5" s="236" customFormat="1" ht="39" customHeight="1" spans="1:36">
      <c r="A5" s="282" t="s">
        <v>184</v>
      </c>
      <c r="B5" s="249">
        <v>18057</v>
      </c>
      <c r="C5" s="249">
        <f>SUM(C6:C18)</f>
        <v>5632</v>
      </c>
      <c r="D5" s="249">
        <f t="shared" ref="D5:AJ5" si="0">SUM(D6:D18)</f>
        <v>3401</v>
      </c>
      <c r="E5" s="249">
        <f t="shared" si="0"/>
        <v>1427</v>
      </c>
      <c r="F5" s="249">
        <f t="shared" si="0"/>
        <v>315</v>
      </c>
      <c r="G5" s="249">
        <f t="shared" si="0"/>
        <v>489</v>
      </c>
      <c r="H5" s="249">
        <f t="shared" si="0"/>
        <v>970</v>
      </c>
      <c r="I5" s="249">
        <f t="shared" si="0"/>
        <v>689</v>
      </c>
      <c r="J5" s="249">
        <f t="shared" si="0"/>
        <v>3</v>
      </c>
      <c r="K5" s="249">
        <f t="shared" si="0"/>
        <v>3</v>
      </c>
      <c r="L5" s="249">
        <f t="shared" si="0"/>
        <v>4</v>
      </c>
      <c r="M5" s="249">
        <f t="shared" si="0"/>
        <v>122</v>
      </c>
      <c r="N5" s="249">
        <f t="shared" si="0"/>
        <v>6</v>
      </c>
      <c r="O5" s="249">
        <f t="shared" si="0"/>
        <v>2</v>
      </c>
      <c r="P5" s="249">
        <f t="shared" si="0"/>
        <v>83</v>
      </c>
      <c r="Q5" s="249">
        <f t="shared" si="0"/>
        <v>10</v>
      </c>
      <c r="R5" s="249">
        <f t="shared" si="0"/>
        <v>48</v>
      </c>
      <c r="S5" s="249">
        <f t="shared" si="0"/>
        <v>11</v>
      </c>
      <c r="T5" s="249">
        <f t="shared" si="0"/>
        <v>0</v>
      </c>
      <c r="U5" s="249">
        <f t="shared" si="0"/>
        <v>0</v>
      </c>
      <c r="V5" s="249">
        <f t="shared" si="0"/>
        <v>0</v>
      </c>
      <c r="W5" s="249">
        <f t="shared" si="0"/>
        <v>0</v>
      </c>
      <c r="X5" s="249">
        <f t="shared" si="0"/>
        <v>11</v>
      </c>
      <c r="Y5" s="249">
        <f t="shared" si="0"/>
        <v>0</v>
      </c>
      <c r="Z5" s="249">
        <f t="shared" si="0"/>
        <v>0</v>
      </c>
      <c r="AA5" s="249">
        <f t="shared" si="0"/>
        <v>11426</v>
      </c>
      <c r="AB5" s="249">
        <f t="shared" si="0"/>
        <v>11230</v>
      </c>
      <c r="AC5" s="249">
        <f t="shared" si="0"/>
        <v>196</v>
      </c>
      <c r="AD5" s="249">
        <f t="shared" si="0"/>
        <v>0</v>
      </c>
      <c r="AE5" s="249">
        <f t="shared" si="0"/>
        <v>18</v>
      </c>
      <c r="AF5" s="249">
        <f t="shared" si="0"/>
        <v>1</v>
      </c>
      <c r="AG5" s="249">
        <f t="shared" si="0"/>
        <v>0</v>
      </c>
      <c r="AH5" s="249">
        <f t="shared" si="0"/>
        <v>0</v>
      </c>
      <c r="AI5" s="249">
        <f t="shared" si="0"/>
        <v>11</v>
      </c>
      <c r="AJ5" s="249">
        <f t="shared" si="0"/>
        <v>6</v>
      </c>
    </row>
    <row r="6" s="236" customFormat="1" ht="39" customHeight="1" spans="1:36">
      <c r="A6" s="282" t="s">
        <v>186</v>
      </c>
      <c r="B6" s="249">
        <v>3041</v>
      </c>
      <c r="C6" s="249">
        <v>2261</v>
      </c>
      <c r="D6" s="249">
        <v>1772</v>
      </c>
      <c r="E6" s="249">
        <v>0</v>
      </c>
      <c r="F6" s="249">
        <v>0</v>
      </c>
      <c r="G6" s="249">
        <v>489</v>
      </c>
      <c r="H6" s="249">
        <v>406</v>
      </c>
      <c r="I6" s="249">
        <v>322</v>
      </c>
      <c r="J6" s="255">
        <v>2</v>
      </c>
      <c r="K6" s="255">
        <v>3</v>
      </c>
      <c r="L6" s="255">
        <v>0</v>
      </c>
      <c r="M6" s="255">
        <v>14</v>
      </c>
      <c r="N6" s="255">
        <v>6</v>
      </c>
      <c r="O6" s="255">
        <v>2</v>
      </c>
      <c r="P6" s="255">
        <v>30</v>
      </c>
      <c r="Q6" s="255">
        <v>6</v>
      </c>
      <c r="R6" s="255">
        <v>21</v>
      </c>
      <c r="S6" s="255">
        <v>6</v>
      </c>
      <c r="T6" s="255">
        <v>0</v>
      </c>
      <c r="U6" s="255">
        <v>0</v>
      </c>
      <c r="V6" s="255">
        <v>0</v>
      </c>
      <c r="W6" s="255">
        <v>0</v>
      </c>
      <c r="X6" s="255">
        <v>6</v>
      </c>
      <c r="Y6" s="255">
        <v>0</v>
      </c>
      <c r="Z6" s="255"/>
      <c r="AA6" s="255">
        <v>367</v>
      </c>
      <c r="AB6" s="255">
        <v>232</v>
      </c>
      <c r="AC6" s="255">
        <v>134</v>
      </c>
      <c r="AD6" s="255">
        <v>0</v>
      </c>
      <c r="AE6" s="255">
        <v>1</v>
      </c>
      <c r="AF6" s="255">
        <v>1</v>
      </c>
      <c r="AG6" s="255">
        <v>0</v>
      </c>
      <c r="AH6" s="255">
        <v>0</v>
      </c>
      <c r="AI6" s="255">
        <v>0</v>
      </c>
      <c r="AJ6" s="255">
        <v>0</v>
      </c>
    </row>
    <row r="7" s="236" customFormat="1" ht="39" customHeight="1" spans="1:36">
      <c r="A7" s="282" t="s">
        <v>254</v>
      </c>
      <c r="B7" s="249">
        <v>1430</v>
      </c>
      <c r="C7" s="249">
        <v>1020</v>
      </c>
      <c r="D7" s="249">
        <v>1020</v>
      </c>
      <c r="E7" s="249">
        <v>0</v>
      </c>
      <c r="F7" s="249">
        <v>0</v>
      </c>
      <c r="G7" s="249">
        <v>0</v>
      </c>
      <c r="H7" s="249">
        <v>410</v>
      </c>
      <c r="I7" s="249">
        <v>231</v>
      </c>
      <c r="J7" s="255">
        <v>0</v>
      </c>
      <c r="K7" s="255">
        <v>0</v>
      </c>
      <c r="L7" s="255">
        <v>3</v>
      </c>
      <c r="M7" s="255">
        <v>100</v>
      </c>
      <c r="N7" s="255">
        <v>0</v>
      </c>
      <c r="O7" s="255">
        <v>0</v>
      </c>
      <c r="P7" s="255">
        <v>53</v>
      </c>
      <c r="Q7" s="255">
        <v>3</v>
      </c>
      <c r="R7" s="255">
        <v>20</v>
      </c>
      <c r="S7" s="255">
        <v>0</v>
      </c>
      <c r="T7" s="255">
        <v>0</v>
      </c>
      <c r="U7" s="255">
        <v>0</v>
      </c>
      <c r="V7" s="255">
        <v>0</v>
      </c>
      <c r="W7" s="255">
        <v>0</v>
      </c>
      <c r="X7" s="255">
        <v>0</v>
      </c>
      <c r="Y7" s="255">
        <v>0</v>
      </c>
      <c r="Z7" s="255">
        <v>0</v>
      </c>
      <c r="AA7" s="255">
        <v>0</v>
      </c>
      <c r="AB7" s="255">
        <v>0</v>
      </c>
      <c r="AC7" s="255">
        <v>0</v>
      </c>
      <c r="AD7" s="255">
        <v>0</v>
      </c>
      <c r="AE7" s="255">
        <v>0</v>
      </c>
      <c r="AF7" s="255">
        <v>0</v>
      </c>
      <c r="AG7" s="255">
        <v>0</v>
      </c>
      <c r="AH7" s="255">
        <v>0</v>
      </c>
      <c r="AI7" s="255">
        <v>0</v>
      </c>
      <c r="AJ7" s="255">
        <v>0</v>
      </c>
    </row>
    <row r="8" s="236" customFormat="1" ht="39" customHeight="1" spans="1:36">
      <c r="A8" s="282" t="s">
        <v>267</v>
      </c>
      <c r="B8" s="249">
        <v>7398</v>
      </c>
      <c r="C8" s="249">
        <v>0</v>
      </c>
      <c r="D8" s="249">
        <v>0</v>
      </c>
      <c r="E8" s="249">
        <v>0</v>
      </c>
      <c r="F8" s="249">
        <v>0</v>
      </c>
      <c r="G8" s="249">
        <v>0</v>
      </c>
      <c r="H8" s="249">
        <v>0</v>
      </c>
      <c r="I8" s="249">
        <v>0</v>
      </c>
      <c r="J8" s="255">
        <v>0</v>
      </c>
      <c r="K8" s="255">
        <v>0</v>
      </c>
      <c r="L8" s="255">
        <v>0</v>
      </c>
      <c r="M8" s="255">
        <v>0</v>
      </c>
      <c r="N8" s="255">
        <v>0</v>
      </c>
      <c r="O8" s="255">
        <v>0</v>
      </c>
      <c r="P8" s="255">
        <v>0</v>
      </c>
      <c r="Q8" s="255">
        <v>0</v>
      </c>
      <c r="R8" s="255">
        <v>0</v>
      </c>
      <c r="S8" s="255">
        <v>0</v>
      </c>
      <c r="T8" s="255">
        <v>0</v>
      </c>
      <c r="U8" s="255">
        <v>0</v>
      </c>
      <c r="V8" s="255">
        <v>0</v>
      </c>
      <c r="W8" s="255">
        <v>0</v>
      </c>
      <c r="X8" s="255">
        <v>0</v>
      </c>
      <c r="Y8" s="255">
        <v>0</v>
      </c>
      <c r="Z8" s="255">
        <v>0</v>
      </c>
      <c r="AA8" s="255">
        <v>7398</v>
      </c>
      <c r="AB8" s="255">
        <v>7380</v>
      </c>
      <c r="AC8" s="255">
        <v>18</v>
      </c>
      <c r="AD8" s="255">
        <v>0</v>
      </c>
      <c r="AE8" s="255">
        <v>0</v>
      </c>
      <c r="AF8" s="255">
        <v>0</v>
      </c>
      <c r="AG8" s="255">
        <v>0</v>
      </c>
      <c r="AH8" s="255">
        <v>0</v>
      </c>
      <c r="AI8" s="255">
        <v>0</v>
      </c>
      <c r="AJ8" s="255">
        <v>0</v>
      </c>
    </row>
    <row r="9" s="236" customFormat="1" ht="39" customHeight="1" spans="1:36">
      <c r="A9" s="282" t="s">
        <v>289</v>
      </c>
      <c r="B9" s="249">
        <v>4</v>
      </c>
      <c r="C9" s="249">
        <v>0</v>
      </c>
      <c r="D9" s="249">
        <v>0</v>
      </c>
      <c r="E9" s="249">
        <v>0</v>
      </c>
      <c r="F9" s="249">
        <v>0</v>
      </c>
      <c r="G9" s="249">
        <v>0</v>
      </c>
      <c r="H9" s="249">
        <v>4</v>
      </c>
      <c r="I9" s="249">
        <v>4</v>
      </c>
      <c r="J9" s="255">
        <v>0</v>
      </c>
      <c r="K9" s="255">
        <v>0</v>
      </c>
      <c r="L9" s="255">
        <v>0</v>
      </c>
      <c r="M9" s="255">
        <v>0</v>
      </c>
      <c r="N9" s="255"/>
      <c r="O9" s="255">
        <v>0</v>
      </c>
      <c r="P9" s="255">
        <v>0</v>
      </c>
      <c r="Q9" s="255"/>
      <c r="R9" s="255">
        <v>0</v>
      </c>
      <c r="S9" s="255"/>
      <c r="T9" s="255">
        <v>0</v>
      </c>
      <c r="U9" s="255">
        <v>0</v>
      </c>
      <c r="V9" s="255">
        <v>0</v>
      </c>
      <c r="W9" s="255">
        <v>0</v>
      </c>
      <c r="X9" s="255"/>
      <c r="Y9" s="255">
        <v>0</v>
      </c>
      <c r="Z9" s="255">
        <v>0</v>
      </c>
      <c r="AA9" s="255">
        <v>0</v>
      </c>
      <c r="AB9" s="255">
        <v>0</v>
      </c>
      <c r="AC9" s="255">
        <v>0</v>
      </c>
      <c r="AD9" s="255">
        <v>0</v>
      </c>
      <c r="AE9" s="255">
        <v>0</v>
      </c>
      <c r="AF9" s="255">
        <v>0</v>
      </c>
      <c r="AG9" s="255">
        <v>0</v>
      </c>
      <c r="AH9" s="255">
        <v>0</v>
      </c>
      <c r="AI9" s="255">
        <v>0</v>
      </c>
      <c r="AJ9" s="255">
        <v>0</v>
      </c>
    </row>
    <row r="10" s="236" customFormat="1" ht="39" customHeight="1" spans="1:36">
      <c r="A10" s="282" t="s">
        <v>303</v>
      </c>
      <c r="B10" s="249">
        <v>2905</v>
      </c>
      <c r="C10" s="249">
        <v>1103</v>
      </c>
      <c r="D10" s="249">
        <v>39</v>
      </c>
      <c r="E10" s="249">
        <v>1064</v>
      </c>
      <c r="F10" s="249">
        <v>0</v>
      </c>
      <c r="G10" s="249">
        <v>0</v>
      </c>
      <c r="H10" s="249">
        <v>10</v>
      </c>
      <c r="I10" s="249">
        <v>10</v>
      </c>
      <c r="J10" s="255">
        <v>0</v>
      </c>
      <c r="K10" s="255">
        <v>0</v>
      </c>
      <c r="L10" s="255">
        <v>0</v>
      </c>
      <c r="M10" s="255">
        <v>0</v>
      </c>
      <c r="N10" s="255">
        <v>0</v>
      </c>
      <c r="O10" s="255">
        <v>0</v>
      </c>
      <c r="P10" s="255">
        <v>0</v>
      </c>
      <c r="Q10" s="255">
        <v>0</v>
      </c>
      <c r="R10" s="255">
        <v>0</v>
      </c>
      <c r="S10" s="255">
        <v>0</v>
      </c>
      <c r="T10" s="255">
        <v>0</v>
      </c>
      <c r="U10" s="255">
        <v>0</v>
      </c>
      <c r="V10" s="255">
        <v>0</v>
      </c>
      <c r="W10" s="255">
        <v>0</v>
      </c>
      <c r="X10" s="255">
        <v>0</v>
      </c>
      <c r="Y10" s="255">
        <v>0</v>
      </c>
      <c r="Z10" s="255">
        <v>0</v>
      </c>
      <c r="AA10" s="255">
        <v>1781</v>
      </c>
      <c r="AB10" s="255">
        <v>1769</v>
      </c>
      <c r="AC10" s="255">
        <v>12</v>
      </c>
      <c r="AD10" s="255">
        <v>0</v>
      </c>
      <c r="AE10" s="255">
        <v>11</v>
      </c>
      <c r="AF10" s="255"/>
      <c r="AG10" s="255">
        <v>0</v>
      </c>
      <c r="AH10" s="255">
        <v>0</v>
      </c>
      <c r="AI10" s="255">
        <v>11</v>
      </c>
      <c r="AJ10" s="255">
        <v>0</v>
      </c>
    </row>
    <row r="11" s="236" customFormat="1" ht="39" customHeight="1" spans="1:36">
      <c r="A11" s="282" t="s">
        <v>344</v>
      </c>
      <c r="B11" s="249">
        <v>1339</v>
      </c>
      <c r="C11" s="249">
        <v>412</v>
      </c>
      <c r="D11" s="249">
        <v>49</v>
      </c>
      <c r="E11" s="249">
        <v>363</v>
      </c>
      <c r="F11" s="249">
        <v>0</v>
      </c>
      <c r="G11" s="249">
        <v>0</v>
      </c>
      <c r="H11" s="249">
        <v>10</v>
      </c>
      <c r="I11" s="249">
        <v>8</v>
      </c>
      <c r="J11" s="255">
        <v>1</v>
      </c>
      <c r="K11" s="255">
        <v>0</v>
      </c>
      <c r="L11" s="255">
        <v>0</v>
      </c>
      <c r="M11" s="255">
        <v>2</v>
      </c>
      <c r="N11" s="255">
        <v>0</v>
      </c>
      <c r="O11" s="255">
        <v>0</v>
      </c>
      <c r="P11" s="255">
        <v>0</v>
      </c>
      <c r="Q11" s="255">
        <v>0</v>
      </c>
      <c r="R11" s="255">
        <v>0</v>
      </c>
      <c r="S11" s="255">
        <v>0</v>
      </c>
      <c r="T11" s="255">
        <v>0</v>
      </c>
      <c r="U11" s="255">
        <v>0</v>
      </c>
      <c r="V11" s="255">
        <v>0</v>
      </c>
      <c r="W11" s="255">
        <v>0</v>
      </c>
      <c r="X11" s="255">
        <v>0</v>
      </c>
      <c r="Y11" s="255">
        <v>0</v>
      </c>
      <c r="Z11" s="255">
        <v>0</v>
      </c>
      <c r="AA11" s="255">
        <v>917</v>
      </c>
      <c r="AB11" s="255">
        <v>906</v>
      </c>
      <c r="AC11" s="255">
        <v>12</v>
      </c>
      <c r="AD11" s="255">
        <v>0</v>
      </c>
      <c r="AE11" s="255">
        <v>0</v>
      </c>
      <c r="AF11" s="255"/>
      <c r="AG11" s="255">
        <v>0</v>
      </c>
      <c r="AH11" s="255">
        <v>0</v>
      </c>
      <c r="AI11" s="255">
        <v>0</v>
      </c>
      <c r="AJ11" s="255"/>
    </row>
    <row r="12" s="236" customFormat="1" ht="39" customHeight="1" spans="1:36">
      <c r="A12" s="282" t="s">
        <v>381</v>
      </c>
      <c r="B12" s="249">
        <v>338</v>
      </c>
      <c r="C12" s="249">
        <v>258</v>
      </c>
      <c r="D12" s="249">
        <v>258</v>
      </c>
      <c r="E12" s="249">
        <v>0</v>
      </c>
      <c r="F12" s="249">
        <v>0</v>
      </c>
      <c r="G12" s="249">
        <v>0</v>
      </c>
      <c r="H12" s="249">
        <v>75</v>
      </c>
      <c r="I12" s="249">
        <v>70</v>
      </c>
      <c r="J12" s="255">
        <v>0</v>
      </c>
      <c r="K12" s="255"/>
      <c r="L12" s="255">
        <v>1</v>
      </c>
      <c r="M12" s="255">
        <v>1</v>
      </c>
      <c r="N12" s="255"/>
      <c r="O12" s="255">
        <v>0</v>
      </c>
      <c r="P12" s="255">
        <v>0</v>
      </c>
      <c r="Q12" s="255"/>
      <c r="R12" s="255">
        <v>2</v>
      </c>
      <c r="S12" s="255">
        <v>2</v>
      </c>
      <c r="T12" s="255">
        <v>0</v>
      </c>
      <c r="U12" s="255">
        <v>0</v>
      </c>
      <c r="V12" s="255">
        <v>0</v>
      </c>
      <c r="W12" s="255">
        <v>0</v>
      </c>
      <c r="X12" s="255">
        <v>2</v>
      </c>
      <c r="Y12" s="255">
        <v>0</v>
      </c>
      <c r="Z12" s="255">
        <v>0</v>
      </c>
      <c r="AA12" s="255">
        <v>0</v>
      </c>
      <c r="AB12" s="255">
        <v>0</v>
      </c>
      <c r="AC12" s="255">
        <v>0</v>
      </c>
      <c r="AD12" s="255">
        <v>0</v>
      </c>
      <c r="AE12" s="255">
        <v>2</v>
      </c>
      <c r="AF12" s="255"/>
      <c r="AG12" s="255">
        <v>0</v>
      </c>
      <c r="AH12" s="255">
        <v>0</v>
      </c>
      <c r="AI12" s="255">
        <v>0</v>
      </c>
      <c r="AJ12" s="255">
        <v>2</v>
      </c>
    </row>
    <row r="13" s="236" customFormat="1" ht="39" customHeight="1" spans="1:36">
      <c r="A13" s="282" t="s">
        <v>389</v>
      </c>
      <c r="B13" s="249">
        <v>144</v>
      </c>
      <c r="C13" s="249">
        <v>28</v>
      </c>
      <c r="D13" s="249">
        <v>28</v>
      </c>
      <c r="E13" s="249">
        <v>0</v>
      </c>
      <c r="F13" s="249">
        <v>0</v>
      </c>
      <c r="G13" s="249">
        <v>0</v>
      </c>
      <c r="H13" s="249">
        <v>17</v>
      </c>
      <c r="I13" s="249">
        <v>14</v>
      </c>
      <c r="J13" s="255">
        <v>0</v>
      </c>
      <c r="K13" s="255">
        <v>0</v>
      </c>
      <c r="L13" s="255">
        <v>0</v>
      </c>
      <c r="M13" s="255">
        <v>0</v>
      </c>
      <c r="N13" s="255">
        <v>0</v>
      </c>
      <c r="O13" s="255">
        <v>0</v>
      </c>
      <c r="P13" s="255">
        <v>0</v>
      </c>
      <c r="Q13" s="255">
        <v>1</v>
      </c>
      <c r="R13" s="255">
        <v>2</v>
      </c>
      <c r="S13" s="255">
        <v>0</v>
      </c>
      <c r="T13" s="255">
        <v>0</v>
      </c>
      <c r="U13" s="255">
        <v>0</v>
      </c>
      <c r="V13" s="255">
        <v>0</v>
      </c>
      <c r="W13" s="255">
        <v>0</v>
      </c>
      <c r="X13" s="255">
        <v>0</v>
      </c>
      <c r="Y13" s="255">
        <v>0</v>
      </c>
      <c r="Z13" s="255">
        <v>0</v>
      </c>
      <c r="AA13" s="255">
        <v>99</v>
      </c>
      <c r="AB13" s="255">
        <v>84</v>
      </c>
      <c r="AC13" s="255">
        <v>15</v>
      </c>
      <c r="AD13" s="255">
        <v>0</v>
      </c>
      <c r="AE13" s="255">
        <v>0</v>
      </c>
      <c r="AF13" s="255"/>
      <c r="AG13" s="255">
        <v>0</v>
      </c>
      <c r="AH13" s="255">
        <v>0</v>
      </c>
      <c r="AI13" s="255">
        <v>0</v>
      </c>
      <c r="AJ13" s="255">
        <v>0</v>
      </c>
    </row>
    <row r="14" s="236" customFormat="1" ht="39" customHeight="1" spans="1:36">
      <c r="A14" s="282" t="s">
        <v>427</v>
      </c>
      <c r="B14" s="249">
        <v>44</v>
      </c>
      <c r="C14" s="249">
        <v>36</v>
      </c>
      <c r="D14" s="249">
        <v>36</v>
      </c>
      <c r="E14" s="249">
        <v>0</v>
      </c>
      <c r="F14" s="249">
        <v>0</v>
      </c>
      <c r="G14" s="249">
        <v>0</v>
      </c>
      <c r="H14" s="249">
        <v>8</v>
      </c>
      <c r="I14" s="249">
        <v>7</v>
      </c>
      <c r="J14" s="255">
        <v>0</v>
      </c>
      <c r="K14" s="255"/>
      <c r="L14" s="255">
        <v>0</v>
      </c>
      <c r="M14" s="255">
        <v>1</v>
      </c>
      <c r="N14" s="255"/>
      <c r="O14" s="255">
        <v>0</v>
      </c>
      <c r="P14" s="255">
        <v>0</v>
      </c>
      <c r="Q14" s="255">
        <v>0</v>
      </c>
      <c r="R14" s="255"/>
      <c r="S14" s="255">
        <v>1</v>
      </c>
      <c r="T14" s="255">
        <v>0</v>
      </c>
      <c r="U14" s="255">
        <v>0</v>
      </c>
      <c r="V14" s="255">
        <v>0</v>
      </c>
      <c r="W14" s="255">
        <v>0</v>
      </c>
      <c r="X14" s="255">
        <v>1</v>
      </c>
      <c r="Y14" s="255">
        <v>0</v>
      </c>
      <c r="Z14" s="255">
        <v>0</v>
      </c>
      <c r="AA14" s="255">
        <v>0</v>
      </c>
      <c r="AB14" s="255">
        <v>0</v>
      </c>
      <c r="AC14" s="255">
        <v>0</v>
      </c>
      <c r="AD14" s="255">
        <v>0</v>
      </c>
      <c r="AE14" s="255">
        <v>0</v>
      </c>
      <c r="AF14" s="255">
        <v>0</v>
      </c>
      <c r="AG14" s="255">
        <v>0</v>
      </c>
      <c r="AH14" s="255">
        <v>0</v>
      </c>
      <c r="AI14" s="255">
        <v>0</v>
      </c>
      <c r="AJ14" s="255">
        <v>0</v>
      </c>
    </row>
    <row r="15" s="236" customFormat="1" ht="39" customHeight="1" spans="1:36">
      <c r="A15" s="282" t="s">
        <v>435</v>
      </c>
      <c r="B15" s="249">
        <v>25</v>
      </c>
      <c r="C15" s="249">
        <v>21</v>
      </c>
      <c r="D15" s="249">
        <v>21</v>
      </c>
      <c r="E15" s="249">
        <v>0</v>
      </c>
      <c r="F15" s="249">
        <v>0</v>
      </c>
      <c r="G15" s="249">
        <v>0</v>
      </c>
      <c r="H15" s="249">
        <v>2</v>
      </c>
      <c r="I15" s="249">
        <v>1</v>
      </c>
      <c r="J15" s="255">
        <v>0</v>
      </c>
      <c r="K15" s="255"/>
      <c r="L15" s="255">
        <v>0</v>
      </c>
      <c r="M15" s="255">
        <v>0</v>
      </c>
      <c r="N15" s="255">
        <v>0</v>
      </c>
      <c r="O15" s="255">
        <v>0</v>
      </c>
      <c r="P15" s="255">
        <v>0</v>
      </c>
      <c r="Q15" s="255">
        <v>0</v>
      </c>
      <c r="R15" s="255">
        <v>1</v>
      </c>
      <c r="S15" s="255">
        <v>2</v>
      </c>
      <c r="T15" s="255">
        <v>0</v>
      </c>
      <c r="U15" s="255">
        <v>0</v>
      </c>
      <c r="V15" s="255">
        <v>0</v>
      </c>
      <c r="W15" s="255">
        <v>0</v>
      </c>
      <c r="X15" s="255">
        <v>2</v>
      </c>
      <c r="Y15" s="255">
        <v>0</v>
      </c>
      <c r="Z15" s="255">
        <v>0</v>
      </c>
      <c r="AA15" s="255">
        <v>0</v>
      </c>
      <c r="AB15" s="255">
        <v>0</v>
      </c>
      <c r="AC15" s="255">
        <v>0</v>
      </c>
      <c r="AD15" s="255">
        <v>0</v>
      </c>
      <c r="AE15" s="255">
        <v>0</v>
      </c>
      <c r="AF15" s="255">
        <v>0</v>
      </c>
      <c r="AG15" s="255">
        <v>0</v>
      </c>
      <c r="AH15" s="255">
        <v>0</v>
      </c>
      <c r="AI15" s="255">
        <v>0</v>
      </c>
      <c r="AJ15" s="255">
        <v>0</v>
      </c>
    </row>
    <row r="16" s="236" customFormat="1" ht="39" customHeight="1" spans="1:36">
      <c r="A16" s="282" t="s">
        <v>442</v>
      </c>
      <c r="B16" s="249">
        <v>210</v>
      </c>
      <c r="C16" s="249">
        <v>178</v>
      </c>
      <c r="D16" s="249">
        <v>178</v>
      </c>
      <c r="E16" s="249">
        <v>0</v>
      </c>
      <c r="F16" s="249">
        <v>0</v>
      </c>
      <c r="G16" s="249">
        <v>0</v>
      </c>
      <c r="H16" s="249">
        <v>28</v>
      </c>
      <c r="I16" s="249">
        <v>22</v>
      </c>
      <c r="J16" s="255">
        <v>0</v>
      </c>
      <c r="K16" s="255"/>
      <c r="L16" s="255">
        <v>0</v>
      </c>
      <c r="M16" s="255">
        <v>4</v>
      </c>
      <c r="N16" s="255"/>
      <c r="O16" s="255">
        <v>0</v>
      </c>
      <c r="P16" s="255">
        <v>0</v>
      </c>
      <c r="Q16" s="255"/>
      <c r="R16" s="255">
        <v>2</v>
      </c>
      <c r="S16" s="255">
        <v>0</v>
      </c>
      <c r="T16" s="255">
        <v>0</v>
      </c>
      <c r="U16" s="255">
        <v>0</v>
      </c>
      <c r="V16" s="255">
        <v>0</v>
      </c>
      <c r="W16" s="255">
        <v>0</v>
      </c>
      <c r="X16" s="255">
        <v>0</v>
      </c>
      <c r="Y16" s="255">
        <v>0</v>
      </c>
      <c r="Z16" s="255">
        <v>0</v>
      </c>
      <c r="AA16" s="255">
        <v>0</v>
      </c>
      <c r="AB16" s="255">
        <v>0</v>
      </c>
      <c r="AC16" s="255">
        <v>0</v>
      </c>
      <c r="AD16" s="255">
        <v>0</v>
      </c>
      <c r="AE16" s="255">
        <v>4</v>
      </c>
      <c r="AF16" s="255"/>
      <c r="AG16" s="255">
        <v>0</v>
      </c>
      <c r="AH16" s="255">
        <v>0</v>
      </c>
      <c r="AI16" s="255">
        <v>0</v>
      </c>
      <c r="AJ16" s="255">
        <v>4</v>
      </c>
    </row>
    <row r="17" s="236" customFormat="1" ht="39" customHeight="1" spans="1:36">
      <c r="A17" s="282" t="s">
        <v>450</v>
      </c>
      <c r="B17" s="249">
        <v>1153</v>
      </c>
      <c r="C17" s="249">
        <v>315</v>
      </c>
      <c r="D17" s="249">
        <v>0</v>
      </c>
      <c r="E17" s="249">
        <v>0</v>
      </c>
      <c r="F17" s="249">
        <v>315</v>
      </c>
      <c r="G17" s="249">
        <v>0</v>
      </c>
      <c r="H17" s="249">
        <v>0</v>
      </c>
      <c r="I17" s="249">
        <v>0</v>
      </c>
      <c r="J17" s="255">
        <v>0</v>
      </c>
      <c r="K17" s="255">
        <v>0</v>
      </c>
      <c r="L17" s="255">
        <v>0</v>
      </c>
      <c r="M17" s="255">
        <v>0</v>
      </c>
      <c r="N17" s="255">
        <v>0</v>
      </c>
      <c r="O17" s="255">
        <v>0</v>
      </c>
      <c r="P17" s="255">
        <v>0</v>
      </c>
      <c r="Q17" s="255">
        <v>0</v>
      </c>
      <c r="R17" s="255">
        <v>0</v>
      </c>
      <c r="S17" s="255">
        <v>0</v>
      </c>
      <c r="T17" s="255">
        <v>0</v>
      </c>
      <c r="U17" s="255">
        <v>0</v>
      </c>
      <c r="V17" s="255">
        <v>0</v>
      </c>
      <c r="W17" s="255">
        <v>0</v>
      </c>
      <c r="X17" s="255">
        <v>0</v>
      </c>
      <c r="Y17" s="255">
        <v>0</v>
      </c>
      <c r="Z17" s="255">
        <v>0</v>
      </c>
      <c r="AA17" s="255">
        <v>838</v>
      </c>
      <c r="AB17" s="255">
        <v>838</v>
      </c>
      <c r="AC17" s="255">
        <v>0</v>
      </c>
      <c r="AD17" s="255">
        <v>0</v>
      </c>
      <c r="AE17" s="255">
        <v>0</v>
      </c>
      <c r="AF17" s="255">
        <v>0</v>
      </c>
      <c r="AG17" s="255">
        <v>0</v>
      </c>
      <c r="AH17" s="255">
        <v>0</v>
      </c>
      <c r="AI17" s="255">
        <v>0</v>
      </c>
      <c r="AJ17" s="255">
        <v>0</v>
      </c>
    </row>
    <row r="18" s="236" customFormat="1" ht="39" customHeight="1" spans="1:36">
      <c r="A18" s="282" t="s">
        <v>461</v>
      </c>
      <c r="B18" s="249">
        <v>26</v>
      </c>
      <c r="C18" s="249">
        <v>0</v>
      </c>
      <c r="D18" s="249">
        <v>0</v>
      </c>
      <c r="E18" s="249">
        <v>0</v>
      </c>
      <c r="F18" s="249">
        <v>0</v>
      </c>
      <c r="G18" s="249">
        <v>0</v>
      </c>
      <c r="H18" s="249">
        <v>0</v>
      </c>
      <c r="I18" s="249">
        <v>0</v>
      </c>
      <c r="J18" s="255">
        <v>0</v>
      </c>
      <c r="K18" s="255">
        <v>0</v>
      </c>
      <c r="L18" s="255">
        <v>0</v>
      </c>
      <c r="M18" s="255">
        <v>0</v>
      </c>
      <c r="N18" s="255">
        <v>0</v>
      </c>
      <c r="O18" s="255">
        <v>0</v>
      </c>
      <c r="P18" s="255">
        <v>0</v>
      </c>
      <c r="Q18" s="255">
        <v>0</v>
      </c>
      <c r="R18" s="255">
        <v>0</v>
      </c>
      <c r="S18" s="255">
        <v>0</v>
      </c>
      <c r="T18" s="255">
        <v>0</v>
      </c>
      <c r="U18" s="255">
        <v>0</v>
      </c>
      <c r="V18" s="255">
        <v>0</v>
      </c>
      <c r="W18" s="255">
        <v>0</v>
      </c>
      <c r="X18" s="255">
        <v>0</v>
      </c>
      <c r="Y18" s="255">
        <v>0</v>
      </c>
      <c r="Z18" s="255">
        <v>0</v>
      </c>
      <c r="AA18" s="255">
        <v>26</v>
      </c>
      <c r="AB18" s="255">
        <v>21</v>
      </c>
      <c r="AC18" s="255">
        <v>5</v>
      </c>
      <c r="AD18" s="255">
        <v>0</v>
      </c>
      <c r="AE18" s="255">
        <v>0</v>
      </c>
      <c r="AF18" s="255">
        <v>0</v>
      </c>
      <c r="AG18" s="255">
        <v>0</v>
      </c>
      <c r="AH18" s="255">
        <v>0</v>
      </c>
      <c r="AI18" s="255">
        <v>0</v>
      </c>
      <c r="AJ18" s="255">
        <v>0</v>
      </c>
    </row>
    <row r="19" s="106" customFormat="1" ht="15" customHeight="1" spans="1:36">
      <c r="A19" s="197"/>
      <c r="B19" s="197"/>
      <c r="C19" s="197"/>
      <c r="D19" s="197"/>
      <c r="E19" s="197"/>
      <c r="F19" s="197"/>
      <c r="G19" s="197"/>
      <c r="H19" s="197"/>
      <c r="I19" s="197"/>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row>
    <row r="20" s="106" customFormat="1" ht="15" customHeight="1" spans="1:36">
      <c r="A20" s="197"/>
      <c r="B20" s="197"/>
      <c r="C20" s="197"/>
      <c r="D20" s="197"/>
      <c r="E20" s="197"/>
      <c r="F20" s="197"/>
      <c r="G20" s="197"/>
      <c r="H20" s="197"/>
      <c r="I20" s="197"/>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row>
    <row r="21" s="106" customFormat="1" ht="15" customHeight="1" spans="1:36">
      <c r="A21" s="197"/>
      <c r="B21" s="197"/>
      <c r="C21" s="197"/>
      <c r="D21" s="197"/>
      <c r="E21" s="197"/>
      <c r="F21" s="197"/>
      <c r="G21" s="197"/>
      <c r="H21" s="197"/>
      <c r="I21" s="197"/>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row>
    <row r="22" s="106" customFormat="1" ht="15" customHeight="1" spans="1:36">
      <c r="A22" s="197"/>
      <c r="B22" s="197"/>
      <c r="C22" s="197"/>
      <c r="D22" s="197"/>
      <c r="E22" s="197"/>
      <c r="F22" s="197"/>
      <c r="G22" s="197"/>
      <c r="H22" s="197"/>
      <c r="I22" s="197"/>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row>
    <row r="23" s="106" customFormat="1" ht="15" customHeight="1" spans="1:36">
      <c r="A23" s="197"/>
      <c r="B23" s="197"/>
      <c r="C23" s="197"/>
      <c r="D23" s="197"/>
      <c r="E23" s="197"/>
      <c r="F23" s="197"/>
      <c r="G23" s="197"/>
      <c r="H23" s="197"/>
      <c r="I23" s="197"/>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row>
    <row r="24" s="106" customFormat="1" ht="15" customHeight="1" spans="1:36">
      <c r="A24" s="197"/>
      <c r="B24" s="197"/>
      <c r="C24" s="197"/>
      <c r="D24" s="197"/>
      <c r="E24" s="197"/>
      <c r="F24" s="197"/>
      <c r="G24" s="197"/>
      <c r="H24" s="197"/>
      <c r="I24" s="197"/>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row>
    <row r="25" s="106" customFormat="1" ht="15" customHeight="1" spans="1:36">
      <c r="A25" s="197"/>
      <c r="B25" s="197"/>
      <c r="C25" s="197"/>
      <c r="D25" s="197"/>
      <c r="E25" s="197"/>
      <c r="F25" s="197"/>
      <c r="G25" s="197"/>
      <c r="H25" s="197"/>
      <c r="I25" s="197"/>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row>
    <row r="26" s="106" customFormat="1" ht="15" customHeight="1" spans="1:36">
      <c r="A26" s="197"/>
      <c r="B26" s="197"/>
      <c r="C26" s="197"/>
      <c r="D26" s="197"/>
      <c r="E26" s="197"/>
      <c r="F26" s="197"/>
      <c r="G26" s="197"/>
      <c r="H26" s="197"/>
      <c r="I26" s="197"/>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row>
    <row r="27" s="106" customFormat="1" ht="15" customHeight="1" spans="1:36">
      <c r="A27" s="197"/>
      <c r="B27" s="197"/>
      <c r="C27" s="197"/>
      <c r="D27" s="197"/>
      <c r="E27" s="197"/>
      <c r="F27" s="197"/>
      <c r="G27" s="197"/>
      <c r="H27" s="197"/>
      <c r="I27" s="197"/>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row>
    <row r="28" s="106" customFormat="1" ht="15" customHeight="1" spans="1:36">
      <c r="A28" s="197"/>
      <c r="B28" s="197"/>
      <c r="C28" s="197"/>
      <c r="D28" s="197"/>
      <c r="E28" s="197"/>
      <c r="F28" s="197"/>
      <c r="G28" s="197"/>
      <c r="H28" s="197"/>
      <c r="I28" s="197"/>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row>
    <row r="29" s="106" customFormat="1" ht="15" customHeight="1" spans="1:36">
      <c r="A29" s="197"/>
      <c r="B29" s="197"/>
      <c r="C29" s="197"/>
      <c r="D29" s="197"/>
      <c r="E29" s="197"/>
      <c r="F29" s="197"/>
      <c r="G29" s="197"/>
      <c r="H29" s="197"/>
      <c r="I29" s="197"/>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row>
    <row r="30" s="106" customFormat="1" ht="15" customHeight="1" spans="1:36">
      <c r="A30" s="197"/>
      <c r="B30" s="197"/>
      <c r="C30" s="197"/>
      <c r="D30" s="197"/>
      <c r="E30" s="197"/>
      <c r="F30" s="197"/>
      <c r="G30" s="197"/>
      <c r="H30" s="197"/>
      <c r="I30" s="197"/>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row>
    <row r="31" s="106" customFormat="1" ht="15" customHeight="1" spans="1:36">
      <c r="A31" s="197"/>
      <c r="B31" s="197"/>
      <c r="C31" s="197"/>
      <c r="D31" s="197"/>
      <c r="E31" s="197"/>
      <c r="F31" s="197"/>
      <c r="G31" s="197"/>
      <c r="H31" s="197"/>
      <c r="I31" s="197"/>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row>
    <row r="32" s="106" customFormat="1" ht="15" customHeight="1" spans="1:36">
      <c r="A32" s="197"/>
      <c r="B32" s="197"/>
      <c r="C32" s="197"/>
      <c r="D32" s="197"/>
      <c r="E32" s="197"/>
      <c r="F32" s="197"/>
      <c r="G32" s="197"/>
      <c r="H32" s="197"/>
      <c r="I32" s="197"/>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row>
    <row r="33" s="106" customFormat="1" ht="15" customHeight="1" spans="1:9">
      <c r="A33" s="197"/>
      <c r="B33" s="197"/>
      <c r="C33" s="197"/>
      <c r="D33" s="197"/>
      <c r="E33" s="197"/>
      <c r="F33" s="197"/>
      <c r="G33" s="197"/>
      <c r="H33" s="197"/>
      <c r="I33" s="197"/>
    </row>
    <row r="34" s="106" customFormat="1" ht="15" customHeight="1" spans="1:9">
      <c r="A34" s="197"/>
      <c r="B34" s="197"/>
      <c r="C34" s="197"/>
      <c r="D34" s="197"/>
      <c r="E34" s="197"/>
      <c r="F34" s="197"/>
      <c r="G34" s="197"/>
      <c r="H34" s="197"/>
      <c r="I34" s="197"/>
    </row>
    <row r="35" s="106" customFormat="1" ht="15" customHeight="1" spans="1:9">
      <c r="A35" s="197"/>
      <c r="B35" s="197"/>
      <c r="C35" s="197"/>
      <c r="D35" s="197"/>
      <c r="E35" s="197"/>
      <c r="F35" s="197"/>
      <c r="G35" s="197"/>
      <c r="H35" s="197"/>
      <c r="I35" s="197"/>
    </row>
    <row r="36" s="106" customFormat="1" ht="15" customHeight="1" spans="1:9">
      <c r="A36" s="197"/>
      <c r="B36" s="197"/>
      <c r="C36" s="197"/>
      <c r="D36" s="197"/>
      <c r="E36" s="197"/>
      <c r="F36" s="197"/>
      <c r="G36" s="197"/>
      <c r="H36" s="197"/>
      <c r="I36" s="197"/>
    </row>
    <row r="37" s="106" customFormat="1" ht="15" customHeight="1" spans="1:9">
      <c r="A37" s="197"/>
      <c r="B37" s="197"/>
      <c r="C37" s="197"/>
      <c r="D37" s="197"/>
      <c r="E37" s="197"/>
      <c r="F37" s="197"/>
      <c r="G37" s="197"/>
      <c r="H37" s="197"/>
      <c r="I37" s="197"/>
    </row>
    <row r="38" s="106" customFormat="1" ht="15" customHeight="1" spans="1:9">
      <c r="A38" s="197"/>
      <c r="B38" s="197"/>
      <c r="C38" s="197"/>
      <c r="D38" s="197"/>
      <c r="E38" s="197"/>
      <c r="F38" s="197"/>
      <c r="G38" s="197"/>
      <c r="H38" s="197"/>
      <c r="I38" s="197"/>
    </row>
    <row r="39" s="106" customFormat="1" ht="15" customHeight="1" spans="1:9">
      <c r="A39" s="197"/>
      <c r="B39" s="197"/>
      <c r="C39" s="197"/>
      <c r="D39" s="197"/>
      <c r="E39" s="197"/>
      <c r="F39" s="197"/>
      <c r="G39" s="197"/>
      <c r="H39" s="197"/>
      <c r="I39" s="197"/>
    </row>
    <row r="40" s="106" customFormat="1" ht="15" customHeight="1" spans="1:9">
      <c r="A40" s="197"/>
      <c r="B40" s="197"/>
      <c r="C40" s="197"/>
      <c r="D40" s="197"/>
      <c r="E40" s="197"/>
      <c r="F40" s="197"/>
      <c r="G40" s="197"/>
      <c r="H40" s="197"/>
      <c r="I40" s="197"/>
    </row>
    <row r="41" s="106" customFormat="1" ht="15" customHeight="1" spans="1:9">
      <c r="A41" s="197"/>
      <c r="B41" s="197"/>
      <c r="C41" s="197"/>
      <c r="D41" s="197"/>
      <c r="E41" s="197"/>
      <c r="F41" s="197"/>
      <c r="G41" s="197"/>
      <c r="H41" s="197"/>
      <c r="I41" s="197"/>
    </row>
    <row r="42" s="106" customFormat="1" ht="15" customHeight="1" spans="1:9">
      <c r="A42" s="197"/>
      <c r="B42" s="197"/>
      <c r="C42" s="197"/>
      <c r="D42" s="197"/>
      <c r="E42" s="197"/>
      <c r="F42" s="197"/>
      <c r="G42" s="197"/>
      <c r="H42" s="197"/>
      <c r="I42" s="197"/>
    </row>
    <row r="43" s="106" customFormat="1" ht="15" customHeight="1" spans="1:9">
      <c r="A43" s="197"/>
      <c r="B43" s="197"/>
      <c r="C43" s="197"/>
      <c r="D43" s="197"/>
      <c r="E43" s="197"/>
      <c r="F43" s="197"/>
      <c r="G43" s="197"/>
      <c r="H43" s="197"/>
      <c r="I43" s="197"/>
    </row>
    <row r="44" s="106" customFormat="1" ht="15" customHeight="1" spans="1:9">
      <c r="A44" s="197"/>
      <c r="B44" s="197"/>
      <c r="C44" s="197"/>
      <c r="D44" s="197"/>
      <c r="E44" s="197"/>
      <c r="F44" s="197"/>
      <c r="G44" s="197"/>
      <c r="H44" s="197"/>
      <c r="I44" s="197"/>
    </row>
    <row r="45" s="106" customFormat="1" ht="15" customHeight="1" spans="1:9">
      <c r="A45" s="197"/>
      <c r="B45" s="197"/>
      <c r="C45" s="197"/>
      <c r="D45" s="197"/>
      <c r="E45" s="197"/>
      <c r="F45" s="197"/>
      <c r="G45" s="197"/>
      <c r="H45" s="197"/>
      <c r="I45" s="197"/>
    </row>
    <row r="46" s="106" customFormat="1" ht="15" customHeight="1" spans="1:9">
      <c r="A46" s="197"/>
      <c r="B46" s="197"/>
      <c r="C46" s="197"/>
      <c r="D46" s="197"/>
      <c r="E46" s="197"/>
      <c r="F46" s="197"/>
      <c r="G46" s="197"/>
      <c r="H46" s="197"/>
      <c r="I46" s="197"/>
    </row>
  </sheetData>
  <mergeCells count="9">
    <mergeCell ref="A1:AJ1"/>
    <mergeCell ref="Z2:AB2"/>
    <mergeCell ref="C3:G3"/>
    <mergeCell ref="H3:R3"/>
    <mergeCell ref="S3:Z3"/>
    <mergeCell ref="AA3:AD3"/>
    <mergeCell ref="AE3:AJ3"/>
    <mergeCell ref="A3:A4"/>
    <mergeCell ref="B3:B4"/>
  </mergeCells>
  <printOptions horizontalCentered="1"/>
  <pageMargins left="0.786805555555556" right="0.786805555555556" top="0.865277777777778" bottom="0.865277777777778" header="0.511805555555556" footer="0.511805555555556"/>
  <pageSetup paperSize="9" scale="60"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0"/>
  <sheetViews>
    <sheetView showZeros="0" workbookViewId="0">
      <pane ySplit="4" topLeftCell="A5" activePane="bottomLeft" state="frozenSplit"/>
      <selection/>
      <selection pane="bottomLeft" activeCell="B24" sqref="B24"/>
    </sheetView>
  </sheetViews>
  <sheetFormatPr defaultColWidth="9" defaultRowHeight="12"/>
  <cols>
    <col min="1" max="2" width="35.75" style="185" customWidth="1"/>
    <col min="3" max="16384" width="9" style="185"/>
  </cols>
  <sheetData>
    <row r="1" ht="19" customHeight="1" spans="1:9">
      <c r="A1" s="263" t="s">
        <v>566</v>
      </c>
      <c r="B1" s="263"/>
      <c r="C1" s="197"/>
      <c r="D1" s="197"/>
      <c r="E1" s="197"/>
      <c r="F1" s="197"/>
      <c r="G1" s="197"/>
      <c r="H1" s="197"/>
      <c r="I1" s="197"/>
    </row>
    <row r="2" s="260" customFormat="1" customHeight="1" spans="1:9">
      <c r="A2" s="264" t="s">
        <v>567</v>
      </c>
      <c r="B2" s="265" t="s">
        <v>47</v>
      </c>
      <c r="C2" s="266"/>
      <c r="D2" s="266"/>
      <c r="E2" s="266"/>
      <c r="F2" s="266"/>
      <c r="G2" s="266"/>
      <c r="H2" s="266"/>
      <c r="I2" s="266"/>
    </row>
    <row r="3" s="261" customFormat="1" ht="15" customHeight="1" spans="1:9">
      <c r="A3" s="267" t="s">
        <v>532</v>
      </c>
      <c r="B3" s="268" t="s">
        <v>180</v>
      </c>
      <c r="C3" s="269"/>
      <c r="D3" s="269"/>
      <c r="E3" s="269"/>
      <c r="F3" s="269"/>
      <c r="G3" s="269"/>
      <c r="H3" s="269"/>
      <c r="I3" s="269"/>
    </row>
    <row r="4" s="262" customFormat="1" ht="15" customHeight="1" spans="1:9">
      <c r="A4" s="270" t="s">
        <v>184</v>
      </c>
      <c r="B4" s="63">
        <v>18057</v>
      </c>
      <c r="C4" s="271"/>
      <c r="D4" s="271"/>
      <c r="E4" s="271"/>
      <c r="F4" s="271"/>
      <c r="G4" s="271"/>
      <c r="H4" s="271"/>
      <c r="I4" s="271"/>
    </row>
    <row r="5" s="262" customFormat="1" ht="14.5" customHeight="1" spans="1:9">
      <c r="A5" s="272" t="s">
        <v>186</v>
      </c>
      <c r="B5" s="63">
        <v>3041</v>
      </c>
      <c r="C5" s="271"/>
      <c r="D5" s="271"/>
      <c r="E5" s="271"/>
      <c r="F5" s="271"/>
      <c r="G5" s="271"/>
      <c r="H5" s="271"/>
      <c r="I5" s="271"/>
    </row>
    <row r="6" s="262" customFormat="1" ht="14.5" customHeight="1" spans="1:9">
      <c r="A6" s="272" t="s">
        <v>533</v>
      </c>
      <c r="B6" s="63">
        <v>2316</v>
      </c>
      <c r="C6" s="271"/>
      <c r="D6" s="271"/>
      <c r="E6" s="271"/>
      <c r="F6" s="271"/>
      <c r="G6" s="271"/>
      <c r="H6" s="271"/>
      <c r="I6" s="271"/>
    </row>
    <row r="7" s="262" customFormat="1" ht="14.5" customHeight="1" spans="1:9">
      <c r="A7" s="272" t="s">
        <v>190</v>
      </c>
      <c r="B7" s="63">
        <v>2294</v>
      </c>
      <c r="C7" s="271"/>
      <c r="D7" s="271"/>
      <c r="E7" s="271"/>
      <c r="F7" s="271"/>
      <c r="G7" s="271"/>
      <c r="H7" s="271"/>
      <c r="I7" s="271"/>
    </row>
    <row r="8" s="262" customFormat="1" ht="14.5" customHeight="1" spans="1:9">
      <c r="A8" s="272" t="s">
        <v>207</v>
      </c>
      <c r="B8" s="63">
        <v>19</v>
      </c>
      <c r="C8" s="271"/>
      <c r="D8" s="271"/>
      <c r="E8" s="271"/>
      <c r="F8" s="271"/>
      <c r="G8" s="271"/>
      <c r="H8" s="271"/>
      <c r="I8" s="271"/>
    </row>
    <row r="9" s="262" customFormat="1" ht="14.5" customHeight="1" spans="1:9">
      <c r="A9" s="272" t="s">
        <v>209</v>
      </c>
      <c r="B9" s="63">
        <v>3</v>
      </c>
      <c r="C9" s="271"/>
      <c r="D9" s="271"/>
      <c r="E9" s="271"/>
      <c r="F9" s="271"/>
      <c r="G9" s="271"/>
      <c r="H9" s="271"/>
      <c r="I9" s="271"/>
    </row>
    <row r="10" s="262" customFormat="1" ht="14.5" customHeight="1" spans="1:9">
      <c r="A10" s="272" t="s">
        <v>534</v>
      </c>
      <c r="B10" s="63">
        <v>46</v>
      </c>
      <c r="C10" s="271"/>
      <c r="D10" s="271"/>
      <c r="E10" s="271"/>
      <c r="F10" s="271"/>
      <c r="G10" s="271"/>
      <c r="H10" s="271"/>
      <c r="I10" s="271"/>
    </row>
    <row r="11" s="262" customFormat="1" ht="14.5" customHeight="1" spans="1:9">
      <c r="A11" s="272" t="s">
        <v>190</v>
      </c>
      <c r="B11" s="63">
        <v>46</v>
      </c>
      <c r="C11" s="271"/>
      <c r="D11" s="271"/>
      <c r="E11" s="271"/>
      <c r="F11" s="271"/>
      <c r="G11" s="271"/>
      <c r="H11" s="271"/>
      <c r="I11" s="271"/>
    </row>
    <row r="12" s="262" customFormat="1" ht="14.5" customHeight="1" spans="1:9">
      <c r="A12" s="272" t="s">
        <v>535</v>
      </c>
      <c r="B12" s="63">
        <v>43</v>
      </c>
      <c r="C12" s="271"/>
      <c r="D12" s="271"/>
      <c r="E12" s="271"/>
      <c r="F12" s="271"/>
      <c r="G12" s="271"/>
      <c r="H12" s="271"/>
      <c r="I12" s="271"/>
    </row>
    <row r="13" s="262" customFormat="1" ht="14.5" customHeight="1" spans="1:9">
      <c r="A13" s="272" t="s">
        <v>190</v>
      </c>
      <c r="B13" s="63">
        <v>43</v>
      </c>
      <c r="C13" s="271"/>
      <c r="D13" s="271"/>
      <c r="E13" s="271"/>
      <c r="F13" s="271"/>
      <c r="G13" s="271"/>
      <c r="H13" s="271"/>
      <c r="I13" s="271"/>
    </row>
    <row r="14" s="262" customFormat="1" ht="14.5" customHeight="1" spans="1:9">
      <c r="A14" s="272" t="s">
        <v>536</v>
      </c>
      <c r="B14" s="63">
        <v>203</v>
      </c>
      <c r="C14" s="271"/>
      <c r="D14" s="271"/>
      <c r="E14" s="271"/>
      <c r="F14" s="271"/>
      <c r="G14" s="271"/>
      <c r="H14" s="271"/>
      <c r="I14" s="271"/>
    </row>
    <row r="15" s="262" customFormat="1" ht="14.5" customHeight="1" spans="1:9">
      <c r="A15" s="272" t="s">
        <v>190</v>
      </c>
      <c r="B15" s="63">
        <v>203</v>
      </c>
      <c r="C15" s="271"/>
      <c r="D15" s="271"/>
      <c r="E15" s="271"/>
      <c r="F15" s="271"/>
      <c r="G15" s="271"/>
      <c r="H15" s="271"/>
      <c r="I15" s="271"/>
    </row>
    <row r="16" s="262" customFormat="1" ht="14.5" customHeight="1" spans="1:9">
      <c r="A16" s="272" t="s">
        <v>537</v>
      </c>
      <c r="B16" s="63">
        <v>47</v>
      </c>
      <c r="C16" s="271"/>
      <c r="D16" s="271"/>
      <c r="E16" s="271"/>
      <c r="F16" s="271"/>
      <c r="G16" s="271"/>
      <c r="H16" s="271"/>
      <c r="I16" s="271"/>
    </row>
    <row r="17" s="262" customFormat="1" ht="14.5" customHeight="1" spans="1:9">
      <c r="A17" s="272" t="s">
        <v>190</v>
      </c>
      <c r="B17" s="63">
        <v>47</v>
      </c>
      <c r="C17" s="271"/>
      <c r="D17" s="271"/>
      <c r="E17" s="271"/>
      <c r="F17" s="271"/>
      <c r="G17" s="271"/>
      <c r="H17" s="271"/>
      <c r="I17" s="271"/>
    </row>
    <row r="18" s="262" customFormat="1" ht="14.5" customHeight="1" spans="1:9">
      <c r="A18" s="272" t="s">
        <v>538</v>
      </c>
      <c r="B18" s="63">
        <v>108</v>
      </c>
      <c r="C18" s="271"/>
      <c r="D18" s="271"/>
      <c r="E18" s="271"/>
      <c r="F18" s="271"/>
      <c r="G18" s="271"/>
      <c r="H18" s="271"/>
      <c r="I18" s="271"/>
    </row>
    <row r="19" s="262" customFormat="1" ht="14.5" customHeight="1" spans="1:9">
      <c r="A19" s="272" t="s">
        <v>190</v>
      </c>
      <c r="B19" s="63">
        <v>34</v>
      </c>
      <c r="C19" s="271"/>
      <c r="D19" s="271"/>
      <c r="E19" s="271"/>
      <c r="F19" s="271"/>
      <c r="G19" s="271"/>
      <c r="H19" s="271"/>
      <c r="I19" s="271"/>
    </row>
    <row r="20" s="262" customFormat="1" ht="14.5" customHeight="1" spans="1:9">
      <c r="A20" s="272" t="s">
        <v>209</v>
      </c>
      <c r="B20" s="63">
        <v>74</v>
      </c>
      <c r="C20" s="271"/>
      <c r="D20" s="271"/>
      <c r="E20" s="271"/>
      <c r="F20" s="271"/>
      <c r="G20" s="271"/>
      <c r="H20" s="271"/>
      <c r="I20" s="271"/>
    </row>
    <row r="21" s="262" customFormat="1" ht="14.5" customHeight="1" spans="1:9">
      <c r="A21" s="272" t="s">
        <v>539</v>
      </c>
      <c r="B21" s="63">
        <v>58</v>
      </c>
      <c r="C21" s="271"/>
      <c r="D21" s="271"/>
      <c r="E21" s="271"/>
      <c r="F21" s="271"/>
      <c r="G21" s="271"/>
      <c r="H21" s="271"/>
      <c r="I21" s="271"/>
    </row>
    <row r="22" s="262" customFormat="1" ht="14.5" customHeight="1" spans="1:9">
      <c r="A22" s="272" t="s">
        <v>190</v>
      </c>
      <c r="B22" s="63">
        <v>58</v>
      </c>
      <c r="C22" s="271"/>
      <c r="D22" s="271"/>
      <c r="E22" s="271"/>
      <c r="F22" s="271"/>
      <c r="G22" s="271"/>
      <c r="H22" s="271"/>
      <c r="I22" s="271"/>
    </row>
    <row r="23" s="262" customFormat="1" ht="14.5" customHeight="1" spans="1:9">
      <c r="A23" s="272" t="s">
        <v>540</v>
      </c>
      <c r="B23" s="63">
        <v>220</v>
      </c>
      <c r="C23" s="271"/>
      <c r="D23" s="271"/>
      <c r="E23" s="271"/>
      <c r="F23" s="271"/>
      <c r="G23" s="271"/>
      <c r="H23" s="271"/>
      <c r="I23" s="271"/>
    </row>
    <row r="24" s="262" customFormat="1" ht="14.5" customHeight="1" spans="1:9">
      <c r="A24" s="272" t="s">
        <v>190</v>
      </c>
      <c r="B24" s="63">
        <v>220</v>
      </c>
      <c r="C24" s="271"/>
      <c r="D24" s="271"/>
      <c r="E24" s="271"/>
      <c r="F24" s="271"/>
      <c r="G24" s="271"/>
      <c r="H24" s="271"/>
      <c r="I24" s="271"/>
    </row>
    <row r="25" s="262" customFormat="1" ht="14.5" customHeight="1" spans="1:9">
      <c r="A25" s="272" t="s">
        <v>254</v>
      </c>
      <c r="B25" s="63">
        <v>1430</v>
      </c>
      <c r="C25" s="271"/>
      <c r="D25" s="271"/>
      <c r="E25" s="271"/>
      <c r="F25" s="271"/>
      <c r="G25" s="271"/>
      <c r="H25" s="271"/>
      <c r="I25" s="271"/>
    </row>
    <row r="26" s="262" customFormat="1" ht="14.5" customHeight="1" spans="1:9">
      <c r="A26" s="272" t="s">
        <v>541</v>
      </c>
      <c r="B26" s="63">
        <v>1430</v>
      </c>
      <c r="C26" s="271"/>
      <c r="D26" s="271"/>
      <c r="E26" s="271"/>
      <c r="F26" s="271"/>
      <c r="G26" s="271"/>
      <c r="H26" s="271"/>
      <c r="I26" s="271"/>
    </row>
    <row r="27" s="262" customFormat="1" ht="14.5" customHeight="1" spans="1:9">
      <c r="A27" s="272" t="s">
        <v>190</v>
      </c>
      <c r="B27" s="63">
        <v>1430</v>
      </c>
      <c r="C27" s="271"/>
      <c r="D27" s="271"/>
      <c r="E27" s="271"/>
      <c r="F27" s="271"/>
      <c r="G27" s="271"/>
      <c r="H27" s="271"/>
      <c r="I27" s="271"/>
    </row>
    <row r="28" s="262" customFormat="1" ht="14.5" customHeight="1" spans="1:9">
      <c r="A28" s="272" t="s">
        <v>267</v>
      </c>
      <c r="B28" s="63">
        <v>7398</v>
      </c>
      <c r="C28" s="271"/>
      <c r="D28" s="271"/>
      <c r="E28" s="271"/>
      <c r="F28" s="271"/>
      <c r="G28" s="271"/>
      <c r="H28" s="271"/>
      <c r="I28" s="271"/>
    </row>
    <row r="29" s="262" customFormat="1" ht="14.5" customHeight="1" spans="1:9">
      <c r="A29" s="272" t="s">
        <v>542</v>
      </c>
      <c r="B29" s="63">
        <v>42</v>
      </c>
      <c r="C29" s="271"/>
      <c r="D29" s="271"/>
      <c r="E29" s="271"/>
      <c r="F29" s="271"/>
      <c r="G29" s="271"/>
      <c r="H29" s="271"/>
      <c r="I29" s="271"/>
    </row>
    <row r="30" s="262" customFormat="1" ht="14.5" customHeight="1" spans="1:9">
      <c r="A30" s="272" t="s">
        <v>190</v>
      </c>
      <c r="B30" s="63">
        <v>42</v>
      </c>
      <c r="C30" s="271"/>
      <c r="D30" s="271"/>
      <c r="E30" s="271"/>
      <c r="F30" s="271"/>
      <c r="G30" s="271"/>
      <c r="H30" s="271"/>
      <c r="I30" s="271"/>
    </row>
    <row r="31" s="262" customFormat="1" ht="14.5" customHeight="1" spans="1:9">
      <c r="A31" s="272" t="s">
        <v>543</v>
      </c>
      <c r="B31" s="63">
        <v>7215</v>
      </c>
      <c r="C31" s="271"/>
      <c r="D31" s="271"/>
      <c r="E31" s="271"/>
      <c r="F31" s="271"/>
      <c r="G31" s="271"/>
      <c r="H31" s="271"/>
      <c r="I31" s="271"/>
    </row>
    <row r="32" s="262" customFormat="1" ht="14.5" customHeight="1" spans="1:9">
      <c r="A32" s="272" t="s">
        <v>269</v>
      </c>
      <c r="B32" s="63">
        <v>1114</v>
      </c>
      <c r="C32" s="271"/>
      <c r="D32" s="271"/>
      <c r="E32" s="271"/>
      <c r="F32" s="271"/>
      <c r="G32" s="271"/>
      <c r="H32" s="271"/>
      <c r="I32" s="271"/>
    </row>
    <row r="33" s="262" customFormat="1" ht="14.5" customHeight="1" spans="1:9">
      <c r="A33" s="272" t="s">
        <v>270</v>
      </c>
      <c r="B33" s="63">
        <v>3445</v>
      </c>
      <c r="C33" s="271"/>
      <c r="D33" s="271"/>
      <c r="E33" s="271"/>
      <c r="F33" s="271"/>
      <c r="G33" s="271"/>
      <c r="H33" s="271"/>
      <c r="I33" s="271"/>
    </row>
    <row r="34" s="262" customFormat="1" ht="14.5" customHeight="1" spans="1:9">
      <c r="A34" s="272" t="s">
        <v>272</v>
      </c>
      <c r="B34" s="63">
        <v>2546</v>
      </c>
      <c r="C34" s="271"/>
      <c r="D34" s="271"/>
      <c r="E34" s="271"/>
      <c r="F34" s="271"/>
      <c r="G34" s="271"/>
      <c r="H34" s="271"/>
      <c r="I34" s="271"/>
    </row>
    <row r="35" s="262" customFormat="1" ht="14.5" customHeight="1" spans="1:9">
      <c r="A35" s="272" t="s">
        <v>275</v>
      </c>
      <c r="B35" s="63">
        <v>110</v>
      </c>
      <c r="C35" s="271"/>
      <c r="D35" s="271"/>
      <c r="E35" s="271"/>
      <c r="F35" s="271"/>
      <c r="G35" s="271"/>
      <c r="H35" s="271"/>
      <c r="I35" s="271"/>
    </row>
    <row r="36" s="262" customFormat="1" ht="14.5" customHeight="1" spans="1:9">
      <c r="A36" s="272" t="s">
        <v>544</v>
      </c>
      <c r="B36" s="63">
        <v>74</v>
      </c>
      <c r="C36" s="271"/>
      <c r="D36" s="271"/>
      <c r="E36" s="271"/>
      <c r="F36" s="271"/>
      <c r="G36" s="271"/>
      <c r="H36" s="271"/>
      <c r="I36" s="271"/>
    </row>
    <row r="37" s="262" customFormat="1" ht="14.5" customHeight="1" spans="1:9">
      <c r="A37" s="272" t="s">
        <v>277</v>
      </c>
      <c r="B37" s="63">
        <v>74</v>
      </c>
      <c r="C37" s="271"/>
      <c r="D37" s="271"/>
      <c r="E37" s="271"/>
      <c r="F37" s="271"/>
      <c r="G37" s="271"/>
      <c r="H37" s="271"/>
      <c r="I37" s="271"/>
    </row>
    <row r="38" s="262" customFormat="1" ht="14.5" customHeight="1" spans="1:9">
      <c r="A38" s="272" t="s">
        <v>545</v>
      </c>
      <c r="B38" s="63">
        <v>67</v>
      </c>
      <c r="C38" s="271"/>
      <c r="D38" s="271"/>
      <c r="E38" s="271"/>
      <c r="F38" s="271"/>
      <c r="G38" s="271"/>
      <c r="H38" s="271"/>
      <c r="I38" s="271"/>
    </row>
    <row r="39" s="262" customFormat="1" ht="14.5" customHeight="1" spans="1:9">
      <c r="A39" s="272" t="s">
        <v>281</v>
      </c>
      <c r="B39" s="63">
        <v>67</v>
      </c>
      <c r="C39" s="271"/>
      <c r="D39" s="271"/>
      <c r="E39" s="271"/>
      <c r="F39" s="271"/>
      <c r="G39" s="271"/>
      <c r="H39" s="271"/>
      <c r="I39" s="271"/>
    </row>
    <row r="40" s="262" customFormat="1" ht="14.5" customHeight="1" spans="1:9">
      <c r="A40" s="272" t="s">
        <v>289</v>
      </c>
      <c r="B40" s="63">
        <v>4</v>
      </c>
      <c r="C40" s="271"/>
      <c r="D40" s="271"/>
      <c r="E40" s="271"/>
      <c r="F40" s="271"/>
      <c r="G40" s="271"/>
      <c r="H40" s="271"/>
      <c r="I40" s="271"/>
    </row>
    <row r="41" s="262" customFormat="1" ht="14.5" customHeight="1" spans="1:9">
      <c r="A41" s="272" t="s">
        <v>546</v>
      </c>
      <c r="B41" s="63">
        <v>4</v>
      </c>
      <c r="C41" s="271"/>
      <c r="D41" s="271"/>
      <c r="E41" s="271"/>
      <c r="F41" s="271"/>
      <c r="G41" s="271"/>
      <c r="H41" s="271"/>
      <c r="I41" s="271"/>
    </row>
    <row r="42" s="262" customFormat="1" ht="14.5" customHeight="1" spans="1:9">
      <c r="A42" s="272" t="s">
        <v>295</v>
      </c>
      <c r="B42" s="63">
        <v>4</v>
      </c>
      <c r="C42" s="271"/>
      <c r="D42" s="271"/>
      <c r="E42" s="271"/>
      <c r="F42" s="271"/>
      <c r="G42" s="271"/>
      <c r="H42" s="271"/>
      <c r="I42" s="271"/>
    </row>
    <row r="43" s="262" customFormat="1" ht="14.5" customHeight="1" spans="1:9">
      <c r="A43" s="272" t="s">
        <v>303</v>
      </c>
      <c r="B43" s="63">
        <v>2905</v>
      </c>
      <c r="C43" s="271"/>
      <c r="D43" s="271"/>
      <c r="E43" s="271"/>
      <c r="F43" s="271"/>
      <c r="G43" s="271"/>
      <c r="H43" s="271"/>
      <c r="I43" s="271"/>
    </row>
    <row r="44" s="262" customFormat="1" ht="14.5" customHeight="1" spans="1:9">
      <c r="A44" s="272" t="s">
        <v>547</v>
      </c>
      <c r="B44" s="63">
        <v>49</v>
      </c>
      <c r="C44" s="271"/>
      <c r="D44" s="271"/>
      <c r="E44" s="271"/>
      <c r="F44" s="271"/>
      <c r="G44" s="271"/>
      <c r="H44" s="271"/>
      <c r="I44" s="271"/>
    </row>
    <row r="45" s="262" customFormat="1" ht="14.5" customHeight="1" spans="1:9">
      <c r="A45" s="272" t="s">
        <v>190</v>
      </c>
      <c r="B45" s="63">
        <v>49</v>
      </c>
      <c r="C45" s="271"/>
      <c r="D45" s="271"/>
      <c r="E45" s="271"/>
      <c r="F45" s="271"/>
      <c r="G45" s="271"/>
      <c r="H45" s="271"/>
      <c r="I45" s="271"/>
    </row>
    <row r="46" s="262" customFormat="1" ht="14.5" customHeight="1" spans="1:9">
      <c r="A46" s="272" t="s">
        <v>548</v>
      </c>
      <c r="B46" s="63">
        <v>69</v>
      </c>
      <c r="C46" s="271"/>
      <c r="D46" s="271"/>
      <c r="E46" s="271"/>
      <c r="F46" s="271"/>
      <c r="G46" s="271"/>
      <c r="H46" s="271"/>
      <c r="I46" s="271"/>
    </row>
    <row r="47" s="262" customFormat="1" ht="14.5" customHeight="1" spans="1:2">
      <c r="A47" s="273" t="s">
        <v>190</v>
      </c>
      <c r="B47" s="274">
        <v>69</v>
      </c>
    </row>
    <row r="48" s="262" customFormat="1" ht="14.5" customHeight="1" spans="1:2">
      <c r="A48" s="273" t="s">
        <v>549</v>
      </c>
      <c r="B48" s="274">
        <v>2787</v>
      </c>
    </row>
    <row r="49" s="262" customFormat="1" ht="14.5" customHeight="1" spans="1:2">
      <c r="A49" s="273" t="s">
        <v>312</v>
      </c>
      <c r="B49" s="274">
        <v>2374</v>
      </c>
    </row>
    <row r="50" s="262" customFormat="1" ht="14.5" customHeight="1" spans="1:2">
      <c r="A50" s="273" t="s">
        <v>313</v>
      </c>
      <c r="B50" s="274">
        <v>402</v>
      </c>
    </row>
    <row r="51" s="262" customFormat="1" ht="14.5" customHeight="1" spans="1:2">
      <c r="A51" s="273" t="s">
        <v>550</v>
      </c>
      <c r="B51" s="274">
        <v>11</v>
      </c>
    </row>
    <row r="52" s="262" customFormat="1" ht="14.5" customHeight="1" spans="1:2">
      <c r="A52" s="273" t="s">
        <v>344</v>
      </c>
      <c r="B52" s="274">
        <v>1339</v>
      </c>
    </row>
    <row r="53" s="262" customFormat="1" ht="14.5" customHeight="1" spans="1:2">
      <c r="A53" s="273" t="s">
        <v>551</v>
      </c>
      <c r="B53" s="274">
        <v>59</v>
      </c>
    </row>
    <row r="54" s="262" customFormat="1" ht="14.5" customHeight="1" spans="1:2">
      <c r="A54" s="273" t="s">
        <v>190</v>
      </c>
      <c r="B54" s="274">
        <v>59</v>
      </c>
    </row>
    <row r="55" s="262" customFormat="1" ht="14.5" customHeight="1" spans="1:2">
      <c r="A55" s="273" t="s">
        <v>552</v>
      </c>
      <c r="B55" s="274">
        <v>204</v>
      </c>
    </row>
    <row r="56" s="262" customFormat="1" ht="14.5" customHeight="1" spans="1:2">
      <c r="A56" s="273" t="s">
        <v>350</v>
      </c>
      <c r="B56" s="274">
        <v>204</v>
      </c>
    </row>
    <row r="57" s="262" customFormat="1" ht="14.5" customHeight="1" spans="1:2">
      <c r="A57" s="273" t="s">
        <v>553</v>
      </c>
      <c r="B57" s="274">
        <v>76</v>
      </c>
    </row>
    <row r="58" s="262" customFormat="1" ht="14.5" customHeight="1" spans="1:2">
      <c r="A58" s="273" t="s">
        <v>354</v>
      </c>
      <c r="B58" s="274">
        <v>76</v>
      </c>
    </row>
    <row r="59" s="262" customFormat="1" ht="14.5" customHeight="1" spans="1:2">
      <c r="A59" s="273" t="s">
        <v>554</v>
      </c>
      <c r="B59" s="274">
        <v>1000</v>
      </c>
    </row>
    <row r="60" s="262" customFormat="1" ht="14.5" customHeight="1" spans="1:2">
      <c r="A60" s="273" t="s">
        <v>362</v>
      </c>
      <c r="B60" s="274">
        <v>381</v>
      </c>
    </row>
    <row r="61" s="262" customFormat="1" ht="14.5" customHeight="1" spans="1:2">
      <c r="A61" s="273" t="s">
        <v>363</v>
      </c>
      <c r="B61" s="274">
        <v>614</v>
      </c>
    </row>
    <row r="62" s="262" customFormat="1" ht="14.5" customHeight="1" spans="1:2">
      <c r="A62" s="273" t="s">
        <v>364</v>
      </c>
      <c r="B62" s="274">
        <v>5</v>
      </c>
    </row>
    <row r="63" s="262" customFormat="1" ht="14.5" customHeight="1" spans="1:2">
      <c r="A63" s="273" t="s">
        <v>381</v>
      </c>
      <c r="B63" s="274">
        <v>338</v>
      </c>
    </row>
    <row r="64" s="262" customFormat="1" ht="14.5" customHeight="1" spans="1:2">
      <c r="A64" s="273" t="s">
        <v>555</v>
      </c>
      <c r="B64" s="274">
        <v>337</v>
      </c>
    </row>
    <row r="65" s="262" customFormat="1" ht="14.5" customHeight="1" spans="1:2">
      <c r="A65" s="273" t="s">
        <v>190</v>
      </c>
      <c r="B65" s="274">
        <v>139</v>
      </c>
    </row>
    <row r="66" s="262" customFormat="1" ht="14.5" customHeight="1" spans="1:2">
      <c r="A66" s="273" t="s">
        <v>383</v>
      </c>
      <c r="B66" s="274">
        <v>198</v>
      </c>
    </row>
    <row r="67" s="262" customFormat="1" ht="14.5" customHeight="1" spans="1:2">
      <c r="A67" s="273" t="s">
        <v>556</v>
      </c>
      <c r="B67" s="274">
        <v>1</v>
      </c>
    </row>
    <row r="68" s="262" customFormat="1" ht="14.5" customHeight="1" spans="1:2">
      <c r="A68" s="273" t="s">
        <v>386</v>
      </c>
      <c r="B68" s="274">
        <v>1</v>
      </c>
    </row>
    <row r="69" s="262" customFormat="1" ht="14.5" customHeight="1" spans="1:2">
      <c r="A69" s="273" t="s">
        <v>389</v>
      </c>
      <c r="B69" s="274">
        <v>144</v>
      </c>
    </row>
    <row r="70" s="262" customFormat="1" ht="14.5" customHeight="1" spans="1:2">
      <c r="A70" s="273" t="s">
        <v>557</v>
      </c>
      <c r="B70" s="274">
        <v>102</v>
      </c>
    </row>
    <row r="71" s="262" customFormat="1" ht="14.5" customHeight="1" spans="1:2">
      <c r="A71" s="273" t="s">
        <v>190</v>
      </c>
      <c r="B71" s="274">
        <v>37</v>
      </c>
    </row>
    <row r="72" s="262" customFormat="1" ht="14.5" customHeight="1" spans="1:2">
      <c r="A72" s="273" t="s">
        <v>209</v>
      </c>
      <c r="B72" s="274">
        <v>65</v>
      </c>
    </row>
    <row r="73" s="262" customFormat="1" ht="14.5" customHeight="1" spans="1:2">
      <c r="A73" s="273" t="s">
        <v>558</v>
      </c>
      <c r="B73" s="274">
        <v>42</v>
      </c>
    </row>
    <row r="74" s="262" customFormat="1" ht="14.5" customHeight="1" spans="1:2">
      <c r="A74" s="273" t="s">
        <v>190</v>
      </c>
      <c r="B74" s="274">
        <v>8</v>
      </c>
    </row>
    <row r="75" s="262" customFormat="1" ht="14.5" customHeight="1" spans="1:2">
      <c r="A75" s="273" t="s">
        <v>414</v>
      </c>
      <c r="B75" s="274">
        <v>34</v>
      </c>
    </row>
    <row r="76" s="262" customFormat="1" ht="14.5" customHeight="1" spans="1:2">
      <c r="A76" s="273" t="s">
        <v>427</v>
      </c>
      <c r="B76" s="274">
        <v>44</v>
      </c>
    </row>
    <row r="77" s="262" customFormat="1" ht="14.5" customHeight="1" spans="1:2">
      <c r="A77" s="273" t="s">
        <v>559</v>
      </c>
      <c r="B77" s="274">
        <v>44</v>
      </c>
    </row>
    <row r="78" s="262" customFormat="1" ht="14.5" customHeight="1" spans="1:2">
      <c r="A78" s="273" t="s">
        <v>190</v>
      </c>
      <c r="B78" s="274">
        <v>44</v>
      </c>
    </row>
    <row r="79" s="262" customFormat="1" ht="14.5" customHeight="1" spans="1:2">
      <c r="A79" s="273" t="s">
        <v>435</v>
      </c>
      <c r="B79" s="274">
        <v>25</v>
      </c>
    </row>
    <row r="80" s="262" customFormat="1" ht="14.5" customHeight="1" spans="1:2">
      <c r="A80" s="273" t="s">
        <v>560</v>
      </c>
      <c r="B80" s="274">
        <v>25</v>
      </c>
    </row>
    <row r="81" s="262" customFormat="1" ht="14.5" customHeight="1" spans="1:2">
      <c r="A81" s="273" t="s">
        <v>190</v>
      </c>
      <c r="B81" s="274">
        <v>25</v>
      </c>
    </row>
    <row r="82" s="262" customFormat="1" ht="14.5" customHeight="1" spans="1:2">
      <c r="A82" s="273" t="s">
        <v>442</v>
      </c>
      <c r="B82" s="274">
        <v>210</v>
      </c>
    </row>
    <row r="83" s="262" customFormat="1" ht="14.5" customHeight="1" spans="1:2">
      <c r="A83" s="273" t="s">
        <v>561</v>
      </c>
      <c r="B83" s="274">
        <v>210</v>
      </c>
    </row>
    <row r="84" s="262" customFormat="1" ht="14.5" customHeight="1" spans="1:2">
      <c r="A84" s="273" t="s">
        <v>190</v>
      </c>
      <c r="B84" s="274">
        <v>210</v>
      </c>
    </row>
    <row r="85" s="262" customFormat="1" ht="14.5" customHeight="1" spans="1:2">
      <c r="A85" s="273" t="s">
        <v>450</v>
      </c>
      <c r="B85" s="274">
        <v>1153</v>
      </c>
    </row>
    <row r="86" s="262" customFormat="1" ht="14.5" customHeight="1" spans="1:2">
      <c r="A86" s="273" t="s">
        <v>562</v>
      </c>
      <c r="B86" s="274">
        <v>1153</v>
      </c>
    </row>
    <row r="87" s="262" customFormat="1" ht="14.5" customHeight="1" spans="1:2">
      <c r="A87" s="273" t="s">
        <v>453</v>
      </c>
      <c r="B87" s="274">
        <v>1153</v>
      </c>
    </row>
    <row r="88" s="262" customFormat="1" ht="14.5" customHeight="1" spans="1:2">
      <c r="A88" s="273" t="s">
        <v>461</v>
      </c>
      <c r="B88" s="274">
        <v>26</v>
      </c>
    </row>
    <row r="89" s="262" customFormat="1" ht="14.5" customHeight="1" spans="1:2">
      <c r="A89" s="273" t="s">
        <v>563</v>
      </c>
      <c r="B89" s="274">
        <v>26</v>
      </c>
    </row>
    <row r="90" s="262" customFormat="1" ht="14.5" customHeight="1" spans="1:2">
      <c r="A90" s="273" t="s">
        <v>190</v>
      </c>
      <c r="B90" s="274">
        <v>26</v>
      </c>
    </row>
  </sheetData>
  <mergeCells count="1">
    <mergeCell ref="A1:B1"/>
  </mergeCells>
  <printOptions horizontalCentered="1"/>
  <pageMargins left="0.984027777777778" right="0.984027777777778" top="0.904166666666667" bottom="1.0625" header="0.511805555555556" footer="0.511805555555556"/>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83"/>
  <sheetViews>
    <sheetView showZeros="0" workbookViewId="0">
      <pane xSplit="2" ySplit="2" topLeftCell="C15" activePane="bottomRight" state="frozen"/>
      <selection/>
      <selection pane="topRight"/>
      <selection pane="bottomLeft"/>
      <selection pane="bottomRight" activeCell="A19" sqref="A19"/>
    </sheetView>
  </sheetViews>
  <sheetFormatPr defaultColWidth="11.0833333333333" defaultRowHeight="14.25"/>
  <cols>
    <col min="1" max="1" width="17.5" style="185" customWidth="1"/>
    <col min="2" max="2" width="5.5" style="185" customWidth="1"/>
    <col min="3" max="3" width="4.75" style="185" customWidth="1"/>
    <col min="4" max="4" width="6.5" style="185" customWidth="1"/>
    <col min="5" max="5" width="5.08333333333333" style="185" customWidth="1"/>
    <col min="6" max="6" width="5.75" style="185" customWidth="1"/>
    <col min="7" max="7" width="7" style="185" customWidth="1"/>
    <col min="8" max="8" width="4.41666666666667" style="185" customWidth="1"/>
    <col min="9" max="9" width="5.08333333333333" style="185" customWidth="1"/>
    <col min="10" max="10" width="6.33333333333333" style="185" customWidth="1"/>
    <col min="11" max="11" width="5.83333333333333" style="185" customWidth="1"/>
    <col min="12" max="12" width="7" style="185" customWidth="1"/>
    <col min="13" max="13" width="6.08333333333333" style="185" customWidth="1"/>
    <col min="14" max="14" width="5.75" style="185" customWidth="1"/>
    <col min="15" max="15" width="5" style="185" customWidth="1"/>
    <col min="16" max="16" width="6.5" style="185" customWidth="1"/>
    <col min="17" max="17" width="6.83333333333333" style="185" customWidth="1"/>
    <col min="18" max="18" width="6.08333333333333" style="185" customWidth="1"/>
    <col min="19" max="19" width="4.25" style="185" customWidth="1"/>
    <col min="20" max="20" width="6" style="185" customWidth="1"/>
    <col min="21" max="21" width="4.33333333333333" style="185" customWidth="1"/>
    <col min="22" max="22" width="4.5" style="185" customWidth="1"/>
    <col min="23" max="23" width="7.08333333333333" style="185" customWidth="1"/>
    <col min="24" max="24" width="4.58333333333333" style="185" customWidth="1"/>
    <col min="25" max="25" width="5" style="185" customWidth="1"/>
    <col min="26" max="26" width="4.75" style="185" customWidth="1"/>
    <col min="27" max="27" width="5.08333333333333" style="185" customWidth="1"/>
    <col min="28" max="28" width="6.25" style="185" customWidth="1"/>
    <col min="29" max="29" width="6.08333333333333" style="185" customWidth="1"/>
    <col min="30" max="30" width="5.75" style="185" customWidth="1"/>
    <col min="31" max="31" width="3.5" style="185" customWidth="1"/>
    <col min="32" max="32" width="5.58333333333333" style="185" customWidth="1"/>
    <col min="33" max="33" width="3.08333333333333" style="185" customWidth="1"/>
    <col min="34" max="34" width="4" style="185" customWidth="1"/>
    <col min="35" max="35" width="4.33333333333333" style="185" customWidth="1"/>
    <col min="36" max="36" width="6.33333333333333" style="185" customWidth="1"/>
    <col min="37" max="249" width="11.0833333333333" style="185" customWidth="1"/>
    <col min="250" max="16380" width="11.0833333333333" style="106" customWidth="1"/>
    <col min="16381" max="16384" width="11.0833333333333" style="106"/>
  </cols>
  <sheetData>
    <row r="1" ht="24" spans="1:249">
      <c r="A1" s="237" t="s">
        <v>564</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58"/>
      <c r="AL1" s="258"/>
      <c r="AM1" s="258"/>
      <c r="AN1" s="258"/>
      <c r="AO1" s="258"/>
      <c r="AP1" s="258"/>
      <c r="AQ1" s="258"/>
      <c r="AR1" s="258"/>
      <c r="AS1" s="258"/>
      <c r="AT1" s="258"/>
      <c r="AU1" s="258"/>
      <c r="AV1" s="258"/>
      <c r="AW1" s="258"/>
      <c r="AX1" s="258"/>
      <c r="AY1" s="258"/>
      <c r="AZ1" s="258"/>
      <c r="BA1" s="258"/>
      <c r="BB1" s="258"/>
      <c r="BC1" s="258"/>
      <c r="BD1" s="258"/>
      <c r="BE1" s="258"/>
      <c r="BF1" s="258"/>
      <c r="BG1" s="258"/>
      <c r="BH1" s="258"/>
      <c r="BI1" s="258"/>
      <c r="BJ1" s="258"/>
      <c r="BK1" s="258"/>
      <c r="BL1" s="258"/>
      <c r="BM1" s="258"/>
      <c r="BN1" s="258"/>
      <c r="BO1" s="258"/>
      <c r="BP1" s="258"/>
      <c r="BQ1" s="258"/>
      <c r="BR1" s="258"/>
      <c r="BS1" s="258"/>
      <c r="BT1" s="258"/>
      <c r="BU1" s="258"/>
      <c r="BV1" s="258"/>
      <c r="BW1" s="258"/>
      <c r="BX1" s="258"/>
      <c r="BY1" s="258"/>
      <c r="BZ1" s="258"/>
      <c r="CA1" s="258"/>
      <c r="CB1" s="258"/>
      <c r="CC1" s="258"/>
      <c r="CD1" s="258"/>
      <c r="CE1" s="258"/>
      <c r="CF1" s="258"/>
      <c r="CG1" s="258"/>
      <c r="CH1" s="258"/>
      <c r="CI1" s="258"/>
      <c r="CJ1" s="258"/>
      <c r="CK1" s="258"/>
      <c r="CL1" s="258"/>
      <c r="CM1" s="258"/>
      <c r="CN1" s="258"/>
      <c r="CO1" s="258"/>
      <c r="CP1" s="258"/>
      <c r="CQ1" s="258"/>
      <c r="CR1" s="258"/>
      <c r="CS1" s="258"/>
      <c r="CT1" s="258"/>
      <c r="CU1" s="258"/>
      <c r="CV1" s="258"/>
      <c r="CW1" s="258"/>
      <c r="CX1" s="258"/>
      <c r="CY1" s="258"/>
      <c r="CZ1" s="258"/>
      <c r="DA1" s="258"/>
      <c r="DB1" s="258"/>
      <c r="DC1" s="258"/>
      <c r="DD1" s="258"/>
      <c r="DE1" s="258"/>
      <c r="DF1" s="258"/>
      <c r="DG1" s="258"/>
      <c r="DH1" s="258"/>
      <c r="DI1" s="258"/>
      <c r="DJ1" s="258"/>
      <c r="DK1" s="258"/>
      <c r="DL1" s="258"/>
      <c r="DM1" s="258"/>
      <c r="DN1" s="258"/>
      <c r="DO1" s="258"/>
      <c r="DP1" s="258"/>
      <c r="DQ1" s="258"/>
      <c r="DR1" s="258"/>
      <c r="DS1" s="258"/>
      <c r="DT1" s="258"/>
      <c r="DU1" s="258"/>
      <c r="DV1" s="258"/>
      <c r="DW1" s="258"/>
      <c r="DX1" s="258"/>
      <c r="DY1" s="258"/>
      <c r="DZ1" s="258"/>
      <c r="EA1" s="258"/>
      <c r="EB1" s="258"/>
      <c r="EC1" s="258"/>
      <c r="ED1" s="258"/>
      <c r="EE1" s="258"/>
      <c r="EF1" s="258"/>
      <c r="EG1" s="258"/>
      <c r="EH1" s="258"/>
      <c r="EI1" s="258"/>
      <c r="EJ1" s="258"/>
      <c r="EK1" s="258"/>
      <c r="EL1" s="258"/>
      <c r="EM1" s="258"/>
      <c r="EN1" s="258"/>
      <c r="EO1" s="258"/>
      <c r="EP1" s="258"/>
      <c r="EQ1" s="258"/>
      <c r="ER1" s="258"/>
      <c r="ES1" s="258"/>
      <c r="ET1" s="258"/>
      <c r="EU1" s="258"/>
      <c r="EV1" s="258"/>
      <c r="EW1" s="258"/>
      <c r="EX1" s="258"/>
      <c r="EY1" s="258"/>
      <c r="EZ1" s="258"/>
      <c r="FA1" s="258"/>
      <c r="FB1" s="258"/>
      <c r="FC1" s="258"/>
      <c r="FD1" s="258"/>
      <c r="FE1" s="258"/>
      <c r="FF1" s="258"/>
      <c r="FG1" s="258"/>
      <c r="FH1" s="258"/>
      <c r="FI1" s="258"/>
      <c r="FJ1" s="258"/>
      <c r="FK1" s="258"/>
      <c r="FL1" s="258"/>
      <c r="FM1" s="258"/>
      <c r="FN1" s="258"/>
      <c r="FO1" s="258"/>
      <c r="FP1" s="258"/>
      <c r="FQ1" s="258"/>
      <c r="FR1" s="258"/>
      <c r="FS1" s="258"/>
      <c r="FT1" s="258"/>
      <c r="FU1" s="258"/>
      <c r="FV1" s="258"/>
      <c r="FW1" s="258"/>
      <c r="FX1" s="258"/>
      <c r="FY1" s="258"/>
      <c r="FZ1" s="258"/>
      <c r="GA1" s="258"/>
      <c r="GB1" s="258"/>
      <c r="GC1" s="258"/>
      <c r="GD1" s="258"/>
      <c r="GE1" s="258"/>
      <c r="GF1" s="258"/>
      <c r="GG1" s="258"/>
      <c r="GH1" s="258"/>
      <c r="GI1" s="258"/>
      <c r="GJ1" s="258"/>
      <c r="GK1" s="258"/>
      <c r="GL1" s="258"/>
      <c r="GM1" s="258"/>
      <c r="GN1" s="258"/>
      <c r="GO1" s="258"/>
      <c r="GP1" s="258"/>
      <c r="GQ1" s="258"/>
      <c r="GR1" s="258"/>
      <c r="GS1" s="258"/>
      <c r="GT1" s="258"/>
      <c r="GU1" s="258"/>
      <c r="GV1" s="258"/>
      <c r="GW1" s="258"/>
      <c r="GX1" s="258"/>
      <c r="GY1" s="258"/>
      <c r="GZ1" s="258"/>
      <c r="HA1" s="258"/>
      <c r="HB1" s="258"/>
      <c r="HC1" s="258"/>
      <c r="HD1" s="258"/>
      <c r="HE1" s="258"/>
      <c r="HF1" s="258"/>
      <c r="HG1" s="258"/>
      <c r="HH1" s="258"/>
      <c r="HI1" s="258"/>
      <c r="HJ1" s="258"/>
      <c r="HK1" s="258"/>
      <c r="HL1" s="258"/>
      <c r="HM1" s="258"/>
      <c r="HN1" s="258"/>
      <c r="HO1" s="258"/>
      <c r="HP1" s="258"/>
      <c r="HQ1" s="258"/>
      <c r="HR1" s="258"/>
      <c r="HS1" s="258"/>
      <c r="HT1" s="106"/>
      <c r="HU1" s="106"/>
      <c r="HV1" s="106"/>
      <c r="HW1" s="106"/>
      <c r="HX1" s="106"/>
      <c r="HY1" s="106"/>
      <c r="HZ1" s="106"/>
      <c r="IA1" s="106"/>
      <c r="IB1" s="106"/>
      <c r="IC1" s="106"/>
      <c r="ID1" s="106"/>
      <c r="IE1" s="106"/>
      <c r="IF1" s="106"/>
      <c r="IG1" s="106"/>
      <c r="IH1" s="106"/>
      <c r="II1" s="106"/>
      <c r="IJ1" s="106"/>
      <c r="IK1" s="106"/>
      <c r="IL1" s="106"/>
      <c r="IM1" s="106"/>
      <c r="IN1" s="106"/>
      <c r="IO1" s="106"/>
    </row>
    <row r="2" ht="33" customHeight="1" spans="1:249">
      <c r="A2" s="238" t="s">
        <v>568</v>
      </c>
      <c r="B2" s="238"/>
      <c r="C2" s="239"/>
      <c r="D2" s="239"/>
      <c r="E2" s="239"/>
      <c r="F2" s="239"/>
      <c r="G2" s="239"/>
      <c r="H2" s="240"/>
      <c r="I2" s="240"/>
      <c r="J2" s="250"/>
      <c r="K2" s="250"/>
      <c r="L2" s="250"/>
      <c r="M2" s="251"/>
      <c r="N2" s="252"/>
      <c r="O2" s="252"/>
      <c r="P2" s="252"/>
      <c r="Q2" s="252"/>
      <c r="R2" s="252"/>
      <c r="S2" s="252"/>
      <c r="T2" s="252"/>
      <c r="U2" s="252"/>
      <c r="V2" s="252"/>
      <c r="W2" s="252"/>
      <c r="X2" s="256"/>
      <c r="Y2" s="250"/>
      <c r="Z2" s="238"/>
      <c r="AA2" s="238"/>
      <c r="AB2" s="238"/>
      <c r="AC2" s="252"/>
      <c r="AD2" s="238" t="s">
        <v>47</v>
      </c>
      <c r="AE2" s="238"/>
      <c r="AF2" s="238"/>
      <c r="AG2" s="258"/>
      <c r="AH2" s="258"/>
      <c r="AI2" s="259"/>
      <c r="AJ2" s="259"/>
      <c r="AK2" s="259"/>
      <c r="AL2" s="258"/>
      <c r="AM2" s="258"/>
      <c r="AN2" s="258"/>
      <c r="AO2" s="258"/>
      <c r="AP2" s="258"/>
      <c r="AQ2" s="258"/>
      <c r="AR2" s="258"/>
      <c r="AS2" s="258"/>
      <c r="AT2" s="258"/>
      <c r="AU2" s="258"/>
      <c r="AV2" s="258"/>
      <c r="AW2" s="258"/>
      <c r="AX2" s="258"/>
      <c r="AY2" s="258"/>
      <c r="AZ2" s="258"/>
      <c r="BA2" s="258"/>
      <c r="BB2" s="258"/>
      <c r="BC2" s="258"/>
      <c r="BD2" s="258"/>
      <c r="BE2" s="258"/>
      <c r="BF2" s="258"/>
      <c r="BG2" s="258"/>
      <c r="BH2" s="258"/>
      <c r="BI2" s="258"/>
      <c r="BJ2" s="258"/>
      <c r="BK2" s="258"/>
      <c r="BL2" s="258"/>
      <c r="BM2" s="258"/>
      <c r="BN2" s="258"/>
      <c r="BO2" s="258"/>
      <c r="BP2" s="258"/>
      <c r="BQ2" s="258"/>
      <c r="BR2" s="258"/>
      <c r="BS2" s="258"/>
      <c r="BT2" s="258"/>
      <c r="BU2" s="258"/>
      <c r="BV2" s="258"/>
      <c r="BW2" s="258"/>
      <c r="BX2" s="258"/>
      <c r="BY2" s="258"/>
      <c r="BZ2" s="258"/>
      <c r="CA2" s="258"/>
      <c r="CB2" s="258"/>
      <c r="CC2" s="258"/>
      <c r="CD2" s="258"/>
      <c r="CE2" s="258"/>
      <c r="CF2" s="258"/>
      <c r="CG2" s="258"/>
      <c r="CH2" s="258"/>
      <c r="CI2" s="258"/>
      <c r="CJ2" s="258"/>
      <c r="CK2" s="258"/>
      <c r="CL2" s="258"/>
      <c r="CM2" s="258"/>
      <c r="CN2" s="258"/>
      <c r="CO2" s="258"/>
      <c r="CP2" s="258"/>
      <c r="CQ2" s="258"/>
      <c r="CR2" s="258"/>
      <c r="CS2" s="258"/>
      <c r="CT2" s="258"/>
      <c r="CU2" s="258"/>
      <c r="CV2" s="258"/>
      <c r="CW2" s="258"/>
      <c r="CX2" s="258"/>
      <c r="CY2" s="258"/>
      <c r="CZ2" s="258"/>
      <c r="DA2" s="258"/>
      <c r="DB2" s="258"/>
      <c r="DC2" s="258"/>
      <c r="DD2" s="258"/>
      <c r="DE2" s="258"/>
      <c r="DF2" s="258"/>
      <c r="DG2" s="258"/>
      <c r="DH2" s="258"/>
      <c r="DI2" s="258"/>
      <c r="DJ2" s="258"/>
      <c r="DK2" s="258"/>
      <c r="DL2" s="258"/>
      <c r="DM2" s="258"/>
      <c r="DN2" s="258"/>
      <c r="DO2" s="258"/>
      <c r="DP2" s="258"/>
      <c r="DQ2" s="258"/>
      <c r="DR2" s="258"/>
      <c r="DS2" s="258"/>
      <c r="DT2" s="258"/>
      <c r="DU2" s="258"/>
      <c r="DV2" s="258"/>
      <c r="DW2" s="258"/>
      <c r="DX2" s="258"/>
      <c r="DY2" s="258"/>
      <c r="DZ2" s="258"/>
      <c r="EA2" s="258"/>
      <c r="EB2" s="258"/>
      <c r="EC2" s="258"/>
      <c r="ED2" s="258"/>
      <c r="EE2" s="258"/>
      <c r="EF2" s="258"/>
      <c r="EG2" s="258"/>
      <c r="EH2" s="258"/>
      <c r="EI2" s="258"/>
      <c r="EJ2" s="258"/>
      <c r="EK2" s="258"/>
      <c r="EL2" s="258"/>
      <c r="EM2" s="258"/>
      <c r="EN2" s="258"/>
      <c r="EO2" s="258"/>
      <c r="EP2" s="258"/>
      <c r="EQ2" s="258"/>
      <c r="ER2" s="258"/>
      <c r="ES2" s="258"/>
      <c r="ET2" s="258"/>
      <c r="EU2" s="258"/>
      <c r="EV2" s="258"/>
      <c r="EW2" s="258"/>
      <c r="EX2" s="258"/>
      <c r="EY2" s="258"/>
      <c r="EZ2" s="258"/>
      <c r="FA2" s="258"/>
      <c r="FB2" s="258"/>
      <c r="FC2" s="258"/>
      <c r="FD2" s="258"/>
      <c r="FE2" s="258"/>
      <c r="FF2" s="258"/>
      <c r="FG2" s="258"/>
      <c r="FH2" s="258"/>
      <c r="FI2" s="258"/>
      <c r="FJ2" s="258"/>
      <c r="FK2" s="258"/>
      <c r="FL2" s="258"/>
      <c r="FM2" s="258"/>
      <c r="FN2" s="258"/>
      <c r="FO2" s="258"/>
      <c r="FP2" s="258"/>
      <c r="FQ2" s="258"/>
      <c r="FR2" s="258"/>
      <c r="FS2" s="258"/>
      <c r="FT2" s="258"/>
      <c r="FU2" s="258"/>
      <c r="FV2" s="258"/>
      <c r="FW2" s="258"/>
      <c r="FX2" s="258"/>
      <c r="FY2" s="258"/>
      <c r="FZ2" s="258"/>
      <c r="GA2" s="258"/>
      <c r="GB2" s="258"/>
      <c r="GC2" s="258"/>
      <c r="GD2" s="258"/>
      <c r="GE2" s="258"/>
      <c r="GF2" s="258"/>
      <c r="GG2" s="258"/>
      <c r="GH2" s="258"/>
      <c r="GI2" s="258"/>
      <c r="GJ2" s="258"/>
      <c r="GK2" s="258"/>
      <c r="GL2" s="258"/>
      <c r="GM2" s="258"/>
      <c r="GN2" s="258"/>
      <c r="GO2" s="258"/>
      <c r="GP2" s="258"/>
      <c r="GQ2" s="258"/>
      <c r="GR2" s="258"/>
      <c r="GS2" s="258"/>
      <c r="GT2" s="258"/>
      <c r="GU2" s="258"/>
      <c r="GV2" s="258"/>
      <c r="GW2" s="258"/>
      <c r="GX2" s="258"/>
      <c r="GY2" s="258"/>
      <c r="GZ2" s="258"/>
      <c r="HA2" s="258"/>
      <c r="HB2" s="258"/>
      <c r="HC2" s="258"/>
      <c r="HD2" s="258"/>
      <c r="HE2" s="258"/>
      <c r="HF2" s="258"/>
      <c r="HG2" s="258"/>
      <c r="HH2" s="258"/>
      <c r="HI2" s="258"/>
      <c r="HJ2" s="258"/>
      <c r="HK2" s="258"/>
      <c r="HL2" s="258"/>
      <c r="HM2" s="258"/>
      <c r="HN2" s="258"/>
      <c r="HO2" s="258"/>
      <c r="HP2" s="258"/>
      <c r="HQ2" s="258"/>
      <c r="HR2" s="258"/>
      <c r="HS2" s="258"/>
      <c r="HT2" s="106"/>
      <c r="HU2" s="106"/>
      <c r="HV2" s="106"/>
      <c r="HW2" s="106"/>
      <c r="HX2" s="106"/>
      <c r="HY2" s="106"/>
      <c r="HZ2" s="106"/>
      <c r="IA2" s="106"/>
      <c r="IB2" s="106"/>
      <c r="IC2" s="106"/>
      <c r="ID2" s="106"/>
      <c r="IE2" s="106"/>
      <c r="IF2" s="106"/>
      <c r="IG2" s="106"/>
      <c r="IH2" s="106"/>
      <c r="II2" s="106"/>
      <c r="IJ2" s="106"/>
      <c r="IK2" s="106"/>
      <c r="IL2" s="106"/>
      <c r="IM2" s="106"/>
      <c r="IN2" s="106"/>
      <c r="IO2" s="106"/>
    </row>
    <row r="3" s="236" customFormat="1" ht="33" customHeight="1" spans="1:36">
      <c r="A3" s="241" t="s">
        <v>179</v>
      </c>
      <c r="B3" s="242" t="s">
        <v>478</v>
      </c>
      <c r="C3" s="243" t="s">
        <v>479</v>
      </c>
      <c r="D3" s="242"/>
      <c r="E3" s="242"/>
      <c r="F3" s="242"/>
      <c r="G3" s="242"/>
      <c r="H3" s="243" t="s">
        <v>480</v>
      </c>
      <c r="I3" s="242"/>
      <c r="J3" s="253"/>
      <c r="K3" s="253"/>
      <c r="L3" s="253"/>
      <c r="M3" s="253"/>
      <c r="N3" s="253"/>
      <c r="O3" s="253"/>
      <c r="P3" s="253"/>
      <c r="Q3" s="253"/>
      <c r="R3" s="253"/>
      <c r="S3" s="257" t="s">
        <v>481</v>
      </c>
      <c r="T3" s="253"/>
      <c r="U3" s="253"/>
      <c r="V3" s="253"/>
      <c r="W3" s="253"/>
      <c r="X3" s="253"/>
      <c r="Y3" s="253"/>
      <c r="Z3" s="253"/>
      <c r="AA3" s="257" t="s">
        <v>482</v>
      </c>
      <c r="AB3" s="253"/>
      <c r="AC3" s="253"/>
      <c r="AD3" s="253"/>
      <c r="AE3" s="257" t="s">
        <v>485</v>
      </c>
      <c r="AF3" s="253"/>
      <c r="AG3" s="253"/>
      <c r="AH3" s="253"/>
      <c r="AI3" s="253"/>
      <c r="AJ3" s="253"/>
    </row>
    <row r="4" s="236" customFormat="1" ht="72" customHeight="1" spans="1:36">
      <c r="A4" s="244"/>
      <c r="B4" s="245"/>
      <c r="C4" s="246" t="s">
        <v>148</v>
      </c>
      <c r="D4" s="247" t="s">
        <v>490</v>
      </c>
      <c r="E4" s="247" t="s">
        <v>491</v>
      </c>
      <c r="F4" s="247" t="s">
        <v>492</v>
      </c>
      <c r="G4" s="247" t="s">
        <v>493</v>
      </c>
      <c r="H4" s="247" t="s">
        <v>148</v>
      </c>
      <c r="I4" s="247" t="s">
        <v>494</v>
      </c>
      <c r="J4" s="254" t="s">
        <v>495</v>
      </c>
      <c r="K4" s="254" t="s">
        <v>496</v>
      </c>
      <c r="L4" s="254" t="s">
        <v>497</v>
      </c>
      <c r="M4" s="254" t="s">
        <v>498</v>
      </c>
      <c r="N4" s="254" t="s">
        <v>499</v>
      </c>
      <c r="O4" s="254" t="s">
        <v>500</v>
      </c>
      <c r="P4" s="254" t="s">
        <v>501</v>
      </c>
      <c r="Q4" s="254" t="s">
        <v>502</v>
      </c>
      <c r="R4" s="254" t="s">
        <v>503</v>
      </c>
      <c r="S4" s="254" t="s">
        <v>148</v>
      </c>
      <c r="T4" s="254" t="s">
        <v>504</v>
      </c>
      <c r="U4" s="254" t="s">
        <v>505</v>
      </c>
      <c r="V4" s="254" t="s">
        <v>506</v>
      </c>
      <c r="W4" s="254" t="s">
        <v>507</v>
      </c>
      <c r="X4" s="254" t="s">
        <v>508</v>
      </c>
      <c r="Y4" s="254" t="s">
        <v>509</v>
      </c>
      <c r="Z4" s="254" t="s">
        <v>510</v>
      </c>
      <c r="AA4" s="254" t="s">
        <v>148</v>
      </c>
      <c r="AB4" s="254" t="s">
        <v>511</v>
      </c>
      <c r="AC4" s="254" t="s">
        <v>512</v>
      </c>
      <c r="AD4" s="254" t="s">
        <v>513</v>
      </c>
      <c r="AE4" s="254" t="s">
        <v>148</v>
      </c>
      <c r="AF4" s="254" t="s">
        <v>518</v>
      </c>
      <c r="AG4" s="254" t="s">
        <v>519</v>
      </c>
      <c r="AH4" s="254" t="s">
        <v>520</v>
      </c>
      <c r="AI4" s="254" t="s">
        <v>521</v>
      </c>
      <c r="AJ4" s="254" t="s">
        <v>522</v>
      </c>
    </row>
    <row r="5" s="236" customFormat="1" ht="39" customHeight="1" spans="1:36">
      <c r="A5" s="248" t="s">
        <v>184</v>
      </c>
      <c r="B5" s="249">
        <v>18057</v>
      </c>
      <c r="C5" s="249">
        <f>SUM(C6:C18)</f>
        <v>5632</v>
      </c>
      <c r="D5" s="249">
        <f t="shared" ref="D5:AJ5" si="0">SUM(D6:D18)</f>
        <v>3401</v>
      </c>
      <c r="E5" s="249">
        <f t="shared" si="0"/>
        <v>1427</v>
      </c>
      <c r="F5" s="249">
        <f t="shared" si="0"/>
        <v>315</v>
      </c>
      <c r="G5" s="249">
        <f t="shared" si="0"/>
        <v>489</v>
      </c>
      <c r="H5" s="249">
        <f t="shared" si="0"/>
        <v>970</v>
      </c>
      <c r="I5" s="249">
        <f t="shared" si="0"/>
        <v>689</v>
      </c>
      <c r="J5" s="249">
        <f t="shared" si="0"/>
        <v>3</v>
      </c>
      <c r="K5" s="249">
        <f t="shared" si="0"/>
        <v>3</v>
      </c>
      <c r="L5" s="249">
        <f t="shared" si="0"/>
        <v>4</v>
      </c>
      <c r="M5" s="249">
        <f t="shared" si="0"/>
        <v>122</v>
      </c>
      <c r="N5" s="249">
        <f t="shared" si="0"/>
        <v>6</v>
      </c>
      <c r="O5" s="249">
        <f t="shared" si="0"/>
        <v>2</v>
      </c>
      <c r="P5" s="249">
        <f t="shared" si="0"/>
        <v>83</v>
      </c>
      <c r="Q5" s="249">
        <f t="shared" si="0"/>
        <v>10</v>
      </c>
      <c r="R5" s="249">
        <f t="shared" si="0"/>
        <v>48</v>
      </c>
      <c r="S5" s="249">
        <f t="shared" si="0"/>
        <v>11</v>
      </c>
      <c r="T5" s="249">
        <f t="shared" si="0"/>
        <v>0</v>
      </c>
      <c r="U5" s="249">
        <f t="shared" si="0"/>
        <v>0</v>
      </c>
      <c r="V5" s="249">
        <f t="shared" si="0"/>
        <v>0</v>
      </c>
      <c r="W5" s="249">
        <f t="shared" si="0"/>
        <v>0</v>
      </c>
      <c r="X5" s="249">
        <f t="shared" si="0"/>
        <v>11</v>
      </c>
      <c r="Y5" s="249">
        <f t="shared" si="0"/>
        <v>0</v>
      </c>
      <c r="Z5" s="249">
        <f t="shared" si="0"/>
        <v>0</v>
      </c>
      <c r="AA5" s="249">
        <f t="shared" si="0"/>
        <v>11426</v>
      </c>
      <c r="AB5" s="249">
        <f t="shared" si="0"/>
        <v>11230</v>
      </c>
      <c r="AC5" s="249">
        <f t="shared" si="0"/>
        <v>196</v>
      </c>
      <c r="AD5" s="249">
        <f t="shared" si="0"/>
        <v>0</v>
      </c>
      <c r="AE5" s="249">
        <f t="shared" si="0"/>
        <v>18</v>
      </c>
      <c r="AF5" s="249">
        <f t="shared" si="0"/>
        <v>1</v>
      </c>
      <c r="AG5" s="249">
        <f t="shared" si="0"/>
        <v>0</v>
      </c>
      <c r="AH5" s="249">
        <f t="shared" si="0"/>
        <v>0</v>
      </c>
      <c r="AI5" s="249">
        <f t="shared" si="0"/>
        <v>11</v>
      </c>
      <c r="AJ5" s="249">
        <f t="shared" si="0"/>
        <v>6</v>
      </c>
    </row>
    <row r="6" s="236" customFormat="1" ht="39" customHeight="1" spans="1:36">
      <c r="A6" s="248" t="s">
        <v>186</v>
      </c>
      <c r="B6" s="249">
        <v>3041</v>
      </c>
      <c r="C6" s="249">
        <v>2261</v>
      </c>
      <c r="D6" s="249">
        <v>1772</v>
      </c>
      <c r="E6" s="249">
        <v>0</v>
      </c>
      <c r="F6" s="249">
        <v>0</v>
      </c>
      <c r="G6" s="249">
        <v>489</v>
      </c>
      <c r="H6" s="249">
        <v>406</v>
      </c>
      <c r="I6" s="249">
        <v>322</v>
      </c>
      <c r="J6" s="255">
        <v>2</v>
      </c>
      <c r="K6" s="255">
        <v>3</v>
      </c>
      <c r="L6" s="255">
        <v>0</v>
      </c>
      <c r="M6" s="255">
        <v>14</v>
      </c>
      <c r="N6" s="255">
        <v>6</v>
      </c>
      <c r="O6" s="255">
        <v>2</v>
      </c>
      <c r="P6" s="255">
        <v>30</v>
      </c>
      <c r="Q6" s="255">
        <v>6</v>
      </c>
      <c r="R6" s="255">
        <v>21</v>
      </c>
      <c r="S6" s="255">
        <v>6</v>
      </c>
      <c r="T6" s="255">
        <v>0</v>
      </c>
      <c r="U6" s="255">
        <v>0</v>
      </c>
      <c r="V6" s="255">
        <v>0</v>
      </c>
      <c r="W6" s="255">
        <v>0</v>
      </c>
      <c r="X6" s="255">
        <v>6</v>
      </c>
      <c r="Y6" s="255">
        <v>0</v>
      </c>
      <c r="Z6" s="255"/>
      <c r="AA6" s="255">
        <v>367</v>
      </c>
      <c r="AB6" s="255">
        <v>232</v>
      </c>
      <c r="AC6" s="255">
        <v>134</v>
      </c>
      <c r="AD6" s="255">
        <v>0</v>
      </c>
      <c r="AE6" s="255">
        <v>1</v>
      </c>
      <c r="AF6" s="255">
        <v>1</v>
      </c>
      <c r="AG6" s="255">
        <v>0</v>
      </c>
      <c r="AH6" s="255">
        <v>0</v>
      </c>
      <c r="AI6" s="255">
        <v>0</v>
      </c>
      <c r="AJ6" s="255">
        <v>0</v>
      </c>
    </row>
    <row r="7" s="236" customFormat="1" ht="39" customHeight="1" spans="1:36">
      <c r="A7" s="248" t="s">
        <v>254</v>
      </c>
      <c r="B7" s="249">
        <v>1430</v>
      </c>
      <c r="C7" s="249">
        <v>1020</v>
      </c>
      <c r="D7" s="249">
        <v>1020</v>
      </c>
      <c r="E7" s="249">
        <v>0</v>
      </c>
      <c r="F7" s="249">
        <v>0</v>
      </c>
      <c r="G7" s="249">
        <v>0</v>
      </c>
      <c r="H7" s="249">
        <v>410</v>
      </c>
      <c r="I7" s="249">
        <v>231</v>
      </c>
      <c r="J7" s="255">
        <v>0</v>
      </c>
      <c r="K7" s="255">
        <v>0</v>
      </c>
      <c r="L7" s="255">
        <v>3</v>
      </c>
      <c r="M7" s="255">
        <v>100</v>
      </c>
      <c r="N7" s="255">
        <v>0</v>
      </c>
      <c r="O7" s="255">
        <v>0</v>
      </c>
      <c r="P7" s="255">
        <v>53</v>
      </c>
      <c r="Q7" s="255">
        <v>3</v>
      </c>
      <c r="R7" s="255">
        <v>20</v>
      </c>
      <c r="S7" s="255">
        <v>0</v>
      </c>
      <c r="T7" s="255">
        <v>0</v>
      </c>
      <c r="U7" s="255">
        <v>0</v>
      </c>
      <c r="V7" s="255">
        <v>0</v>
      </c>
      <c r="W7" s="255">
        <v>0</v>
      </c>
      <c r="X7" s="255">
        <v>0</v>
      </c>
      <c r="Y7" s="255">
        <v>0</v>
      </c>
      <c r="Z7" s="255">
        <v>0</v>
      </c>
      <c r="AA7" s="255">
        <v>0</v>
      </c>
      <c r="AB7" s="255">
        <v>0</v>
      </c>
      <c r="AC7" s="255">
        <v>0</v>
      </c>
      <c r="AD7" s="255">
        <v>0</v>
      </c>
      <c r="AE7" s="255">
        <v>0</v>
      </c>
      <c r="AF7" s="255">
        <v>0</v>
      </c>
      <c r="AG7" s="255">
        <v>0</v>
      </c>
      <c r="AH7" s="255">
        <v>0</v>
      </c>
      <c r="AI7" s="255">
        <v>0</v>
      </c>
      <c r="AJ7" s="255">
        <v>0</v>
      </c>
    </row>
    <row r="8" s="236" customFormat="1" ht="39" customHeight="1" spans="1:36">
      <c r="A8" s="248" t="s">
        <v>267</v>
      </c>
      <c r="B8" s="249">
        <v>7398</v>
      </c>
      <c r="C8" s="249">
        <v>0</v>
      </c>
      <c r="D8" s="249">
        <v>0</v>
      </c>
      <c r="E8" s="249">
        <v>0</v>
      </c>
      <c r="F8" s="249">
        <v>0</v>
      </c>
      <c r="G8" s="249">
        <v>0</v>
      </c>
      <c r="H8" s="249">
        <v>0</v>
      </c>
      <c r="I8" s="249">
        <v>0</v>
      </c>
      <c r="J8" s="255">
        <v>0</v>
      </c>
      <c r="K8" s="255">
        <v>0</v>
      </c>
      <c r="L8" s="255">
        <v>0</v>
      </c>
      <c r="M8" s="255">
        <v>0</v>
      </c>
      <c r="N8" s="255">
        <v>0</v>
      </c>
      <c r="O8" s="255">
        <v>0</v>
      </c>
      <c r="P8" s="255">
        <v>0</v>
      </c>
      <c r="Q8" s="255">
        <v>0</v>
      </c>
      <c r="R8" s="255">
        <v>0</v>
      </c>
      <c r="S8" s="255">
        <v>0</v>
      </c>
      <c r="T8" s="255">
        <v>0</v>
      </c>
      <c r="U8" s="255">
        <v>0</v>
      </c>
      <c r="V8" s="255">
        <v>0</v>
      </c>
      <c r="W8" s="255">
        <v>0</v>
      </c>
      <c r="X8" s="255">
        <v>0</v>
      </c>
      <c r="Y8" s="255">
        <v>0</v>
      </c>
      <c r="Z8" s="255">
        <v>0</v>
      </c>
      <c r="AA8" s="255">
        <v>7398</v>
      </c>
      <c r="AB8" s="255">
        <v>7380</v>
      </c>
      <c r="AC8" s="255">
        <v>18</v>
      </c>
      <c r="AD8" s="255">
        <v>0</v>
      </c>
      <c r="AE8" s="255">
        <v>0</v>
      </c>
      <c r="AF8" s="255">
        <v>0</v>
      </c>
      <c r="AG8" s="255">
        <v>0</v>
      </c>
      <c r="AH8" s="255">
        <v>0</v>
      </c>
      <c r="AI8" s="255">
        <v>0</v>
      </c>
      <c r="AJ8" s="255">
        <v>0</v>
      </c>
    </row>
    <row r="9" s="236" customFormat="1" ht="39" customHeight="1" spans="1:36">
      <c r="A9" s="248" t="s">
        <v>289</v>
      </c>
      <c r="B9" s="249">
        <v>4</v>
      </c>
      <c r="C9" s="249">
        <v>0</v>
      </c>
      <c r="D9" s="249">
        <v>0</v>
      </c>
      <c r="E9" s="249">
        <v>0</v>
      </c>
      <c r="F9" s="249">
        <v>0</v>
      </c>
      <c r="G9" s="249">
        <v>0</v>
      </c>
      <c r="H9" s="249">
        <v>4</v>
      </c>
      <c r="I9" s="249">
        <v>4</v>
      </c>
      <c r="J9" s="255">
        <v>0</v>
      </c>
      <c r="K9" s="255">
        <v>0</v>
      </c>
      <c r="L9" s="255">
        <v>0</v>
      </c>
      <c r="M9" s="255">
        <v>0</v>
      </c>
      <c r="N9" s="255"/>
      <c r="O9" s="255">
        <v>0</v>
      </c>
      <c r="P9" s="255">
        <v>0</v>
      </c>
      <c r="Q9" s="255"/>
      <c r="R9" s="255">
        <v>0</v>
      </c>
      <c r="S9" s="255"/>
      <c r="T9" s="255">
        <v>0</v>
      </c>
      <c r="U9" s="255">
        <v>0</v>
      </c>
      <c r="V9" s="255">
        <v>0</v>
      </c>
      <c r="W9" s="255">
        <v>0</v>
      </c>
      <c r="X9" s="255"/>
      <c r="Y9" s="255">
        <v>0</v>
      </c>
      <c r="Z9" s="255">
        <v>0</v>
      </c>
      <c r="AA9" s="255">
        <v>0</v>
      </c>
      <c r="AB9" s="255">
        <v>0</v>
      </c>
      <c r="AC9" s="255">
        <v>0</v>
      </c>
      <c r="AD9" s="255">
        <v>0</v>
      </c>
      <c r="AE9" s="255">
        <v>0</v>
      </c>
      <c r="AF9" s="255">
        <v>0</v>
      </c>
      <c r="AG9" s="255">
        <v>0</v>
      </c>
      <c r="AH9" s="255">
        <v>0</v>
      </c>
      <c r="AI9" s="255">
        <v>0</v>
      </c>
      <c r="AJ9" s="255">
        <v>0</v>
      </c>
    </row>
    <row r="10" s="236" customFormat="1" ht="39" customHeight="1" spans="1:36">
      <c r="A10" s="248" t="s">
        <v>303</v>
      </c>
      <c r="B10" s="249">
        <v>2905</v>
      </c>
      <c r="C10" s="249">
        <v>1103</v>
      </c>
      <c r="D10" s="249">
        <v>39</v>
      </c>
      <c r="E10" s="249">
        <v>1064</v>
      </c>
      <c r="F10" s="249">
        <v>0</v>
      </c>
      <c r="G10" s="249">
        <v>0</v>
      </c>
      <c r="H10" s="249">
        <v>10</v>
      </c>
      <c r="I10" s="249">
        <v>10</v>
      </c>
      <c r="J10" s="255">
        <v>0</v>
      </c>
      <c r="K10" s="255">
        <v>0</v>
      </c>
      <c r="L10" s="255">
        <v>0</v>
      </c>
      <c r="M10" s="255">
        <v>0</v>
      </c>
      <c r="N10" s="255">
        <v>0</v>
      </c>
      <c r="O10" s="255">
        <v>0</v>
      </c>
      <c r="P10" s="255">
        <v>0</v>
      </c>
      <c r="Q10" s="255">
        <v>0</v>
      </c>
      <c r="R10" s="255">
        <v>0</v>
      </c>
      <c r="S10" s="255">
        <v>0</v>
      </c>
      <c r="T10" s="255">
        <v>0</v>
      </c>
      <c r="U10" s="255">
        <v>0</v>
      </c>
      <c r="V10" s="255">
        <v>0</v>
      </c>
      <c r="W10" s="255">
        <v>0</v>
      </c>
      <c r="X10" s="255">
        <v>0</v>
      </c>
      <c r="Y10" s="255">
        <v>0</v>
      </c>
      <c r="Z10" s="255">
        <v>0</v>
      </c>
      <c r="AA10" s="255">
        <v>1781</v>
      </c>
      <c r="AB10" s="255">
        <v>1769</v>
      </c>
      <c r="AC10" s="255">
        <v>12</v>
      </c>
      <c r="AD10" s="255">
        <v>0</v>
      </c>
      <c r="AE10" s="255">
        <v>11</v>
      </c>
      <c r="AF10" s="255"/>
      <c r="AG10" s="255">
        <v>0</v>
      </c>
      <c r="AH10" s="255">
        <v>0</v>
      </c>
      <c r="AI10" s="255">
        <v>11</v>
      </c>
      <c r="AJ10" s="255">
        <v>0</v>
      </c>
    </row>
    <row r="11" s="236" customFormat="1" ht="39" customHeight="1" spans="1:36">
      <c r="A11" s="248" t="s">
        <v>344</v>
      </c>
      <c r="B11" s="249">
        <v>1339</v>
      </c>
      <c r="C11" s="249">
        <v>412</v>
      </c>
      <c r="D11" s="249">
        <v>49</v>
      </c>
      <c r="E11" s="249">
        <v>363</v>
      </c>
      <c r="F11" s="249">
        <v>0</v>
      </c>
      <c r="G11" s="249">
        <v>0</v>
      </c>
      <c r="H11" s="249">
        <v>10</v>
      </c>
      <c r="I11" s="249">
        <v>8</v>
      </c>
      <c r="J11" s="255">
        <v>1</v>
      </c>
      <c r="K11" s="255">
        <v>0</v>
      </c>
      <c r="L11" s="255">
        <v>0</v>
      </c>
      <c r="M11" s="255">
        <v>2</v>
      </c>
      <c r="N11" s="255">
        <v>0</v>
      </c>
      <c r="O11" s="255">
        <v>0</v>
      </c>
      <c r="P11" s="255">
        <v>0</v>
      </c>
      <c r="Q11" s="255">
        <v>0</v>
      </c>
      <c r="R11" s="255">
        <v>0</v>
      </c>
      <c r="S11" s="255">
        <v>0</v>
      </c>
      <c r="T11" s="255">
        <v>0</v>
      </c>
      <c r="U11" s="255">
        <v>0</v>
      </c>
      <c r="V11" s="255">
        <v>0</v>
      </c>
      <c r="W11" s="255">
        <v>0</v>
      </c>
      <c r="X11" s="255">
        <v>0</v>
      </c>
      <c r="Y11" s="255">
        <v>0</v>
      </c>
      <c r="Z11" s="255">
        <v>0</v>
      </c>
      <c r="AA11" s="255">
        <v>917</v>
      </c>
      <c r="AB11" s="255">
        <v>906</v>
      </c>
      <c r="AC11" s="255">
        <v>12</v>
      </c>
      <c r="AD11" s="255">
        <v>0</v>
      </c>
      <c r="AE11" s="255">
        <v>0</v>
      </c>
      <c r="AF11" s="255"/>
      <c r="AG11" s="255">
        <v>0</v>
      </c>
      <c r="AH11" s="255">
        <v>0</v>
      </c>
      <c r="AI11" s="255">
        <v>0</v>
      </c>
      <c r="AJ11" s="255"/>
    </row>
    <row r="12" s="236" customFormat="1" ht="39" customHeight="1" spans="1:36">
      <c r="A12" s="248" t="s">
        <v>381</v>
      </c>
      <c r="B12" s="249">
        <v>338</v>
      </c>
      <c r="C12" s="249">
        <v>258</v>
      </c>
      <c r="D12" s="249">
        <v>258</v>
      </c>
      <c r="E12" s="249">
        <v>0</v>
      </c>
      <c r="F12" s="249">
        <v>0</v>
      </c>
      <c r="G12" s="249">
        <v>0</v>
      </c>
      <c r="H12" s="249">
        <v>75</v>
      </c>
      <c r="I12" s="249">
        <v>70</v>
      </c>
      <c r="J12" s="255">
        <v>0</v>
      </c>
      <c r="K12" s="255"/>
      <c r="L12" s="255">
        <v>1</v>
      </c>
      <c r="M12" s="255">
        <v>1</v>
      </c>
      <c r="N12" s="255"/>
      <c r="O12" s="255">
        <v>0</v>
      </c>
      <c r="P12" s="255">
        <v>0</v>
      </c>
      <c r="Q12" s="255"/>
      <c r="R12" s="255">
        <v>2</v>
      </c>
      <c r="S12" s="255">
        <v>2</v>
      </c>
      <c r="T12" s="255">
        <v>0</v>
      </c>
      <c r="U12" s="255">
        <v>0</v>
      </c>
      <c r="V12" s="255">
        <v>0</v>
      </c>
      <c r="W12" s="255">
        <v>0</v>
      </c>
      <c r="X12" s="255">
        <v>2</v>
      </c>
      <c r="Y12" s="255">
        <v>0</v>
      </c>
      <c r="Z12" s="255">
        <v>0</v>
      </c>
      <c r="AA12" s="255">
        <v>0</v>
      </c>
      <c r="AB12" s="255">
        <v>0</v>
      </c>
      <c r="AC12" s="255">
        <v>0</v>
      </c>
      <c r="AD12" s="255">
        <v>0</v>
      </c>
      <c r="AE12" s="255">
        <v>2</v>
      </c>
      <c r="AF12" s="255"/>
      <c r="AG12" s="255">
        <v>0</v>
      </c>
      <c r="AH12" s="255">
        <v>0</v>
      </c>
      <c r="AI12" s="255">
        <v>0</v>
      </c>
      <c r="AJ12" s="255">
        <v>2</v>
      </c>
    </row>
    <row r="13" s="236" customFormat="1" ht="39" customHeight="1" spans="1:36">
      <c r="A13" s="248" t="s">
        <v>389</v>
      </c>
      <c r="B13" s="249">
        <v>144</v>
      </c>
      <c r="C13" s="249">
        <v>28</v>
      </c>
      <c r="D13" s="249">
        <v>28</v>
      </c>
      <c r="E13" s="249">
        <v>0</v>
      </c>
      <c r="F13" s="249">
        <v>0</v>
      </c>
      <c r="G13" s="249">
        <v>0</v>
      </c>
      <c r="H13" s="249">
        <v>17</v>
      </c>
      <c r="I13" s="249">
        <v>14</v>
      </c>
      <c r="J13" s="255">
        <v>0</v>
      </c>
      <c r="K13" s="255">
        <v>0</v>
      </c>
      <c r="L13" s="255">
        <v>0</v>
      </c>
      <c r="M13" s="255">
        <v>0</v>
      </c>
      <c r="N13" s="255">
        <v>0</v>
      </c>
      <c r="O13" s="255">
        <v>0</v>
      </c>
      <c r="P13" s="255">
        <v>0</v>
      </c>
      <c r="Q13" s="255">
        <v>1</v>
      </c>
      <c r="R13" s="255">
        <v>2</v>
      </c>
      <c r="S13" s="255">
        <v>0</v>
      </c>
      <c r="T13" s="255">
        <v>0</v>
      </c>
      <c r="U13" s="255">
        <v>0</v>
      </c>
      <c r="V13" s="255">
        <v>0</v>
      </c>
      <c r="W13" s="255">
        <v>0</v>
      </c>
      <c r="X13" s="255">
        <v>0</v>
      </c>
      <c r="Y13" s="255">
        <v>0</v>
      </c>
      <c r="Z13" s="255">
        <v>0</v>
      </c>
      <c r="AA13" s="255">
        <v>99</v>
      </c>
      <c r="AB13" s="255">
        <v>84</v>
      </c>
      <c r="AC13" s="255">
        <v>15</v>
      </c>
      <c r="AD13" s="255">
        <v>0</v>
      </c>
      <c r="AE13" s="255">
        <v>0</v>
      </c>
      <c r="AF13" s="255"/>
      <c r="AG13" s="255">
        <v>0</v>
      </c>
      <c r="AH13" s="255">
        <v>0</v>
      </c>
      <c r="AI13" s="255">
        <v>0</v>
      </c>
      <c r="AJ13" s="255">
        <v>0</v>
      </c>
    </row>
    <row r="14" s="236" customFormat="1" ht="39" customHeight="1" spans="1:36">
      <c r="A14" s="248" t="s">
        <v>427</v>
      </c>
      <c r="B14" s="249">
        <v>44</v>
      </c>
      <c r="C14" s="249">
        <v>36</v>
      </c>
      <c r="D14" s="249">
        <v>36</v>
      </c>
      <c r="E14" s="249">
        <v>0</v>
      </c>
      <c r="F14" s="249">
        <v>0</v>
      </c>
      <c r="G14" s="249">
        <v>0</v>
      </c>
      <c r="H14" s="249">
        <v>8</v>
      </c>
      <c r="I14" s="249">
        <v>7</v>
      </c>
      <c r="J14" s="255">
        <v>0</v>
      </c>
      <c r="K14" s="255"/>
      <c r="L14" s="255">
        <v>0</v>
      </c>
      <c r="M14" s="255">
        <v>1</v>
      </c>
      <c r="N14" s="255"/>
      <c r="O14" s="255">
        <v>0</v>
      </c>
      <c r="P14" s="255">
        <v>0</v>
      </c>
      <c r="Q14" s="255">
        <v>0</v>
      </c>
      <c r="R14" s="255"/>
      <c r="S14" s="255">
        <v>1</v>
      </c>
      <c r="T14" s="255">
        <v>0</v>
      </c>
      <c r="U14" s="255">
        <v>0</v>
      </c>
      <c r="V14" s="255">
        <v>0</v>
      </c>
      <c r="W14" s="255">
        <v>0</v>
      </c>
      <c r="X14" s="255">
        <v>1</v>
      </c>
      <c r="Y14" s="255">
        <v>0</v>
      </c>
      <c r="Z14" s="255">
        <v>0</v>
      </c>
      <c r="AA14" s="255">
        <v>0</v>
      </c>
      <c r="AB14" s="255">
        <v>0</v>
      </c>
      <c r="AC14" s="255">
        <v>0</v>
      </c>
      <c r="AD14" s="255">
        <v>0</v>
      </c>
      <c r="AE14" s="255">
        <v>0</v>
      </c>
      <c r="AF14" s="255">
        <v>0</v>
      </c>
      <c r="AG14" s="255">
        <v>0</v>
      </c>
      <c r="AH14" s="255">
        <v>0</v>
      </c>
      <c r="AI14" s="255">
        <v>0</v>
      </c>
      <c r="AJ14" s="255">
        <v>0</v>
      </c>
    </row>
    <row r="15" s="236" customFormat="1" ht="39" customHeight="1" spans="1:36">
      <c r="A15" s="248" t="s">
        <v>435</v>
      </c>
      <c r="B15" s="249">
        <v>25</v>
      </c>
      <c r="C15" s="249">
        <v>21</v>
      </c>
      <c r="D15" s="249">
        <v>21</v>
      </c>
      <c r="E15" s="249">
        <v>0</v>
      </c>
      <c r="F15" s="249">
        <v>0</v>
      </c>
      <c r="G15" s="249">
        <v>0</v>
      </c>
      <c r="H15" s="249">
        <v>2</v>
      </c>
      <c r="I15" s="249">
        <v>1</v>
      </c>
      <c r="J15" s="255">
        <v>0</v>
      </c>
      <c r="K15" s="255"/>
      <c r="L15" s="255">
        <v>0</v>
      </c>
      <c r="M15" s="255">
        <v>0</v>
      </c>
      <c r="N15" s="255">
        <v>0</v>
      </c>
      <c r="O15" s="255">
        <v>0</v>
      </c>
      <c r="P15" s="255">
        <v>0</v>
      </c>
      <c r="Q15" s="255">
        <v>0</v>
      </c>
      <c r="R15" s="255">
        <v>1</v>
      </c>
      <c r="S15" s="255">
        <v>2</v>
      </c>
      <c r="T15" s="255">
        <v>0</v>
      </c>
      <c r="U15" s="255">
        <v>0</v>
      </c>
      <c r="V15" s="255">
        <v>0</v>
      </c>
      <c r="W15" s="255">
        <v>0</v>
      </c>
      <c r="X15" s="255">
        <v>2</v>
      </c>
      <c r="Y15" s="255">
        <v>0</v>
      </c>
      <c r="Z15" s="255">
        <v>0</v>
      </c>
      <c r="AA15" s="255">
        <v>0</v>
      </c>
      <c r="AB15" s="255">
        <v>0</v>
      </c>
      <c r="AC15" s="255">
        <v>0</v>
      </c>
      <c r="AD15" s="255">
        <v>0</v>
      </c>
      <c r="AE15" s="255">
        <v>0</v>
      </c>
      <c r="AF15" s="255">
        <v>0</v>
      </c>
      <c r="AG15" s="255">
        <v>0</v>
      </c>
      <c r="AH15" s="255">
        <v>0</v>
      </c>
      <c r="AI15" s="255">
        <v>0</v>
      </c>
      <c r="AJ15" s="255">
        <v>0</v>
      </c>
    </row>
    <row r="16" s="236" customFormat="1" ht="39" customHeight="1" spans="1:36">
      <c r="A16" s="248" t="s">
        <v>442</v>
      </c>
      <c r="B16" s="249">
        <v>210</v>
      </c>
      <c r="C16" s="249">
        <v>178</v>
      </c>
      <c r="D16" s="249">
        <v>178</v>
      </c>
      <c r="E16" s="249">
        <v>0</v>
      </c>
      <c r="F16" s="249">
        <v>0</v>
      </c>
      <c r="G16" s="249">
        <v>0</v>
      </c>
      <c r="H16" s="249">
        <v>28</v>
      </c>
      <c r="I16" s="249">
        <v>22</v>
      </c>
      <c r="J16" s="255">
        <v>0</v>
      </c>
      <c r="K16" s="255"/>
      <c r="L16" s="255">
        <v>0</v>
      </c>
      <c r="M16" s="255">
        <v>4</v>
      </c>
      <c r="N16" s="255"/>
      <c r="O16" s="255">
        <v>0</v>
      </c>
      <c r="P16" s="255">
        <v>0</v>
      </c>
      <c r="Q16" s="255"/>
      <c r="R16" s="255">
        <v>2</v>
      </c>
      <c r="S16" s="255">
        <v>0</v>
      </c>
      <c r="T16" s="255">
        <v>0</v>
      </c>
      <c r="U16" s="255">
        <v>0</v>
      </c>
      <c r="V16" s="255">
        <v>0</v>
      </c>
      <c r="W16" s="255">
        <v>0</v>
      </c>
      <c r="X16" s="255">
        <v>0</v>
      </c>
      <c r="Y16" s="255">
        <v>0</v>
      </c>
      <c r="Z16" s="255">
        <v>0</v>
      </c>
      <c r="AA16" s="255">
        <v>0</v>
      </c>
      <c r="AB16" s="255">
        <v>0</v>
      </c>
      <c r="AC16" s="255">
        <v>0</v>
      </c>
      <c r="AD16" s="255">
        <v>0</v>
      </c>
      <c r="AE16" s="255">
        <v>4</v>
      </c>
      <c r="AF16" s="255"/>
      <c r="AG16" s="255">
        <v>0</v>
      </c>
      <c r="AH16" s="255">
        <v>0</v>
      </c>
      <c r="AI16" s="255">
        <v>0</v>
      </c>
      <c r="AJ16" s="255">
        <v>4</v>
      </c>
    </row>
    <row r="17" s="236" customFormat="1" ht="39" customHeight="1" spans="1:36">
      <c r="A17" s="248" t="s">
        <v>450</v>
      </c>
      <c r="B17" s="249">
        <v>1153</v>
      </c>
      <c r="C17" s="249">
        <v>315</v>
      </c>
      <c r="D17" s="249">
        <v>0</v>
      </c>
      <c r="E17" s="249">
        <v>0</v>
      </c>
      <c r="F17" s="249">
        <v>315</v>
      </c>
      <c r="G17" s="249">
        <v>0</v>
      </c>
      <c r="H17" s="249">
        <v>0</v>
      </c>
      <c r="I17" s="249">
        <v>0</v>
      </c>
      <c r="J17" s="255">
        <v>0</v>
      </c>
      <c r="K17" s="255">
        <v>0</v>
      </c>
      <c r="L17" s="255">
        <v>0</v>
      </c>
      <c r="M17" s="255">
        <v>0</v>
      </c>
      <c r="N17" s="255">
        <v>0</v>
      </c>
      <c r="O17" s="255">
        <v>0</v>
      </c>
      <c r="P17" s="255">
        <v>0</v>
      </c>
      <c r="Q17" s="255">
        <v>0</v>
      </c>
      <c r="R17" s="255">
        <v>0</v>
      </c>
      <c r="S17" s="255">
        <v>0</v>
      </c>
      <c r="T17" s="255">
        <v>0</v>
      </c>
      <c r="U17" s="255">
        <v>0</v>
      </c>
      <c r="V17" s="255">
        <v>0</v>
      </c>
      <c r="W17" s="255">
        <v>0</v>
      </c>
      <c r="X17" s="255">
        <v>0</v>
      </c>
      <c r="Y17" s="255">
        <v>0</v>
      </c>
      <c r="Z17" s="255">
        <v>0</v>
      </c>
      <c r="AA17" s="255">
        <v>838</v>
      </c>
      <c r="AB17" s="255">
        <v>838</v>
      </c>
      <c r="AC17" s="255">
        <v>0</v>
      </c>
      <c r="AD17" s="255">
        <v>0</v>
      </c>
      <c r="AE17" s="255">
        <v>0</v>
      </c>
      <c r="AF17" s="255">
        <v>0</v>
      </c>
      <c r="AG17" s="255">
        <v>0</v>
      </c>
      <c r="AH17" s="255">
        <v>0</v>
      </c>
      <c r="AI17" s="255">
        <v>0</v>
      </c>
      <c r="AJ17" s="255">
        <v>0</v>
      </c>
    </row>
    <row r="18" s="236" customFormat="1" ht="39" customHeight="1" spans="1:36">
      <c r="A18" s="248" t="s">
        <v>461</v>
      </c>
      <c r="B18" s="249">
        <v>26</v>
      </c>
      <c r="C18" s="249">
        <v>0</v>
      </c>
      <c r="D18" s="249">
        <v>0</v>
      </c>
      <c r="E18" s="249">
        <v>0</v>
      </c>
      <c r="F18" s="249">
        <v>0</v>
      </c>
      <c r="G18" s="249">
        <v>0</v>
      </c>
      <c r="H18" s="249">
        <v>0</v>
      </c>
      <c r="I18" s="249">
        <v>0</v>
      </c>
      <c r="J18" s="255">
        <v>0</v>
      </c>
      <c r="K18" s="255">
        <v>0</v>
      </c>
      <c r="L18" s="255">
        <v>0</v>
      </c>
      <c r="M18" s="255">
        <v>0</v>
      </c>
      <c r="N18" s="255">
        <v>0</v>
      </c>
      <c r="O18" s="255">
        <v>0</v>
      </c>
      <c r="P18" s="255">
        <v>0</v>
      </c>
      <c r="Q18" s="255">
        <v>0</v>
      </c>
      <c r="R18" s="255">
        <v>0</v>
      </c>
      <c r="S18" s="255">
        <v>0</v>
      </c>
      <c r="T18" s="255">
        <v>0</v>
      </c>
      <c r="U18" s="255">
        <v>0</v>
      </c>
      <c r="V18" s="255">
        <v>0</v>
      </c>
      <c r="W18" s="255">
        <v>0</v>
      </c>
      <c r="X18" s="255">
        <v>0</v>
      </c>
      <c r="Y18" s="255">
        <v>0</v>
      </c>
      <c r="Z18" s="255">
        <v>0</v>
      </c>
      <c r="AA18" s="255">
        <v>26</v>
      </c>
      <c r="AB18" s="255">
        <v>21</v>
      </c>
      <c r="AC18" s="255">
        <v>5</v>
      </c>
      <c r="AD18" s="255">
        <v>0</v>
      </c>
      <c r="AE18" s="255">
        <v>0</v>
      </c>
      <c r="AF18" s="255">
        <v>0</v>
      </c>
      <c r="AG18" s="255">
        <v>0</v>
      </c>
      <c r="AH18" s="255">
        <v>0</v>
      </c>
      <c r="AI18" s="255">
        <v>0</v>
      </c>
      <c r="AJ18" s="255">
        <v>0</v>
      </c>
    </row>
    <row r="19" s="106" customFormat="1" ht="15" customHeight="1" spans="1:36">
      <c r="A19" s="197"/>
      <c r="B19" s="197"/>
      <c r="C19" s="197"/>
      <c r="D19" s="197"/>
      <c r="E19" s="197"/>
      <c r="F19" s="197"/>
      <c r="G19" s="197"/>
      <c r="H19" s="197"/>
      <c r="I19" s="197"/>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row>
    <row r="20" s="106" customFormat="1" ht="15" customHeight="1" spans="1:36">
      <c r="A20" s="197"/>
      <c r="B20" s="197"/>
      <c r="C20" s="197"/>
      <c r="D20" s="197"/>
      <c r="E20" s="197"/>
      <c r="F20" s="197"/>
      <c r="G20" s="197"/>
      <c r="H20" s="197"/>
      <c r="I20" s="197"/>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row>
    <row r="21" s="106" customFormat="1" ht="15" customHeight="1" spans="1:36">
      <c r="A21" s="197"/>
      <c r="B21" s="197"/>
      <c r="C21" s="197"/>
      <c r="D21" s="197"/>
      <c r="E21" s="197"/>
      <c r="F21" s="197"/>
      <c r="G21" s="197"/>
      <c r="H21" s="197"/>
      <c r="I21" s="197"/>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row>
    <row r="22" s="106" customFormat="1" ht="15" customHeight="1" spans="1:36">
      <c r="A22" s="197"/>
      <c r="B22" s="197"/>
      <c r="C22" s="197"/>
      <c r="D22" s="197"/>
      <c r="E22" s="197"/>
      <c r="F22" s="197"/>
      <c r="G22" s="197"/>
      <c r="H22" s="197"/>
      <c r="I22" s="197"/>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row>
    <row r="23" s="106" customFormat="1" ht="15" customHeight="1" spans="1:36">
      <c r="A23" s="197"/>
      <c r="B23" s="197"/>
      <c r="C23" s="197"/>
      <c r="D23" s="197"/>
      <c r="E23" s="197"/>
      <c r="F23" s="197"/>
      <c r="G23" s="197"/>
      <c r="H23" s="197"/>
      <c r="I23" s="197"/>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row>
    <row r="24" s="106" customFormat="1" ht="15" customHeight="1" spans="1:36">
      <c r="A24" s="197"/>
      <c r="B24" s="197"/>
      <c r="C24" s="197"/>
      <c r="D24" s="197"/>
      <c r="E24" s="197"/>
      <c r="F24" s="197"/>
      <c r="G24" s="197"/>
      <c r="H24" s="197"/>
      <c r="I24" s="197"/>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row>
    <row r="25" s="106" customFormat="1" ht="15" customHeight="1" spans="1:36">
      <c r="A25" s="197"/>
      <c r="B25" s="197"/>
      <c r="C25" s="197"/>
      <c r="D25" s="197"/>
      <c r="E25" s="197"/>
      <c r="F25" s="197"/>
      <c r="G25" s="197"/>
      <c r="H25" s="197"/>
      <c r="I25" s="197"/>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row>
    <row r="26" s="106" customFormat="1" ht="15" customHeight="1" spans="1:36">
      <c r="A26" s="197"/>
      <c r="B26" s="197"/>
      <c r="C26" s="197"/>
      <c r="D26" s="197"/>
      <c r="E26" s="197"/>
      <c r="F26" s="197"/>
      <c r="G26" s="197"/>
      <c r="H26" s="197"/>
      <c r="I26" s="197"/>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row>
    <row r="27" s="106" customFormat="1" ht="15" customHeight="1" spans="1:36">
      <c r="A27" s="197"/>
      <c r="B27" s="197"/>
      <c r="C27" s="197"/>
      <c r="D27" s="197"/>
      <c r="E27" s="197"/>
      <c r="F27" s="197"/>
      <c r="G27" s="197"/>
      <c r="H27" s="197"/>
      <c r="I27" s="197"/>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row>
    <row r="28" s="106" customFormat="1" ht="15" customHeight="1" spans="1:36">
      <c r="A28" s="197"/>
      <c r="B28" s="197"/>
      <c r="C28" s="197"/>
      <c r="D28" s="197"/>
      <c r="E28" s="197"/>
      <c r="F28" s="197"/>
      <c r="G28" s="197"/>
      <c r="H28" s="197"/>
      <c r="I28" s="197"/>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row>
    <row r="29" s="106" customFormat="1" ht="15" customHeight="1" spans="1:36">
      <c r="A29" s="197"/>
      <c r="B29" s="197"/>
      <c r="C29" s="197"/>
      <c r="D29" s="197"/>
      <c r="E29" s="197"/>
      <c r="F29" s="197"/>
      <c r="G29" s="197"/>
      <c r="H29" s="197"/>
      <c r="I29" s="197"/>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row>
    <row r="30" s="106" customFormat="1" ht="15" customHeight="1" spans="1:36">
      <c r="A30" s="197"/>
      <c r="B30" s="197"/>
      <c r="C30" s="197"/>
      <c r="D30" s="197"/>
      <c r="E30" s="197"/>
      <c r="F30" s="197"/>
      <c r="G30" s="197"/>
      <c r="H30" s="197"/>
      <c r="I30" s="197"/>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row>
    <row r="31" s="106" customFormat="1" ht="15" customHeight="1" spans="1:36">
      <c r="A31" s="197"/>
      <c r="B31" s="197"/>
      <c r="C31" s="197"/>
      <c r="D31" s="197"/>
      <c r="E31" s="197"/>
      <c r="F31" s="197"/>
      <c r="G31" s="197"/>
      <c r="H31" s="197"/>
      <c r="I31" s="197"/>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row>
    <row r="32" s="106" customFormat="1" ht="15" customHeight="1" spans="1:36">
      <c r="A32" s="197"/>
      <c r="B32" s="197"/>
      <c r="C32" s="197"/>
      <c r="D32" s="197"/>
      <c r="E32" s="197"/>
      <c r="F32" s="197"/>
      <c r="G32" s="197"/>
      <c r="H32" s="197"/>
      <c r="I32" s="197"/>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row>
    <row r="33" ht="15" customHeight="1" spans="1:249">
      <c r="A33" s="197"/>
      <c r="B33" s="197"/>
      <c r="C33" s="197"/>
      <c r="D33" s="197"/>
      <c r="E33" s="197"/>
      <c r="F33" s="197"/>
      <c r="G33" s="197"/>
      <c r="H33" s="197"/>
      <c r="I33" s="197"/>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106"/>
      <c r="CV33" s="106"/>
      <c r="CW33" s="106"/>
      <c r="CX33" s="106"/>
      <c r="CY33" s="106"/>
      <c r="CZ33" s="106"/>
      <c r="DA33" s="106"/>
      <c r="DB33" s="106"/>
      <c r="DC33" s="106"/>
      <c r="DD33" s="106"/>
      <c r="DE33" s="106"/>
      <c r="DF33" s="106"/>
      <c r="DG33" s="106"/>
      <c r="DH33" s="106"/>
      <c r="DI33" s="106"/>
      <c r="DJ33" s="106"/>
      <c r="DK33" s="106"/>
      <c r="DL33" s="106"/>
      <c r="DM33" s="106"/>
      <c r="DN33" s="106"/>
      <c r="DO33" s="106"/>
      <c r="DP33" s="106"/>
      <c r="DQ33" s="106"/>
      <c r="DR33" s="106"/>
      <c r="DS33" s="106"/>
      <c r="DT33" s="106"/>
      <c r="DU33" s="106"/>
      <c r="DV33" s="106"/>
      <c r="DW33" s="106"/>
      <c r="DX33" s="106"/>
      <c r="DY33" s="106"/>
      <c r="DZ33" s="106"/>
      <c r="EA33" s="106"/>
      <c r="EB33" s="106"/>
      <c r="EC33" s="106"/>
      <c r="ED33" s="106"/>
      <c r="EE33" s="106"/>
      <c r="EF33" s="106"/>
      <c r="EG33" s="106"/>
      <c r="EH33" s="106"/>
      <c r="EI33" s="106"/>
      <c r="EJ33" s="106"/>
      <c r="EK33" s="106"/>
      <c r="EL33" s="106"/>
      <c r="EM33" s="106"/>
      <c r="EN33" s="106"/>
      <c r="EO33" s="106"/>
      <c r="EP33" s="106"/>
      <c r="EQ33" s="106"/>
      <c r="ER33" s="106"/>
      <c r="ES33" s="106"/>
      <c r="ET33" s="106"/>
      <c r="EU33" s="106"/>
      <c r="EV33" s="106"/>
      <c r="EW33" s="106"/>
      <c r="EX33" s="106"/>
      <c r="EY33" s="106"/>
      <c r="EZ33" s="106"/>
      <c r="FA33" s="106"/>
      <c r="FB33" s="106"/>
      <c r="FC33" s="106"/>
      <c r="FD33" s="106"/>
      <c r="FE33" s="106"/>
      <c r="FF33" s="106"/>
      <c r="FG33" s="106"/>
      <c r="FH33" s="106"/>
      <c r="FI33" s="106"/>
      <c r="FJ33" s="106"/>
      <c r="FK33" s="106"/>
      <c r="FL33" s="106"/>
      <c r="FM33" s="106"/>
      <c r="FN33" s="106"/>
      <c r="FO33" s="106"/>
      <c r="FP33" s="106"/>
      <c r="FQ33" s="106"/>
      <c r="FR33" s="106"/>
      <c r="FS33" s="106"/>
      <c r="FT33" s="106"/>
      <c r="FU33" s="106"/>
      <c r="FV33" s="106"/>
      <c r="FW33" s="106"/>
      <c r="FX33" s="106"/>
      <c r="FY33" s="106"/>
      <c r="FZ33" s="106"/>
      <c r="GA33" s="106"/>
      <c r="GB33" s="106"/>
      <c r="GC33" s="106"/>
      <c r="GD33" s="106"/>
      <c r="GE33" s="106"/>
      <c r="GF33" s="106"/>
      <c r="GG33" s="106"/>
      <c r="GH33" s="106"/>
      <c r="GI33" s="106"/>
      <c r="GJ33" s="106"/>
      <c r="GK33" s="106"/>
      <c r="GL33" s="106"/>
      <c r="GM33" s="106"/>
      <c r="GN33" s="106"/>
      <c r="GO33" s="106"/>
      <c r="GP33" s="106"/>
      <c r="GQ33" s="106"/>
      <c r="GR33" s="106"/>
      <c r="GS33" s="106"/>
      <c r="GT33" s="106"/>
      <c r="GU33" s="106"/>
      <c r="GV33" s="106"/>
      <c r="GW33" s="106"/>
      <c r="GX33" s="106"/>
      <c r="GY33" s="106"/>
      <c r="GZ33" s="106"/>
      <c r="HA33" s="106"/>
      <c r="HB33" s="106"/>
      <c r="HC33" s="106"/>
      <c r="HD33" s="106"/>
      <c r="HE33" s="106"/>
      <c r="HF33" s="106"/>
      <c r="HG33" s="106"/>
      <c r="HH33" s="106"/>
      <c r="HI33" s="106"/>
      <c r="HJ33" s="106"/>
      <c r="HK33" s="106"/>
      <c r="HL33" s="106"/>
      <c r="HM33" s="106"/>
      <c r="HN33" s="106"/>
      <c r="HO33" s="106"/>
      <c r="HP33" s="106"/>
      <c r="HQ33" s="106"/>
      <c r="HR33" s="106"/>
      <c r="HS33" s="106"/>
      <c r="HT33" s="106"/>
      <c r="HU33" s="106"/>
      <c r="HV33" s="106"/>
      <c r="HW33" s="106"/>
      <c r="HX33" s="106"/>
      <c r="HY33" s="106"/>
      <c r="HZ33" s="106"/>
      <c r="IA33" s="106"/>
      <c r="IB33" s="106"/>
      <c r="IC33" s="106"/>
      <c r="ID33" s="106"/>
      <c r="IE33" s="106"/>
      <c r="IF33" s="106"/>
      <c r="IG33" s="106"/>
      <c r="IH33" s="106"/>
      <c r="II33" s="106"/>
      <c r="IJ33" s="106"/>
      <c r="IK33" s="106"/>
      <c r="IL33" s="106"/>
      <c r="IM33" s="106"/>
      <c r="IN33" s="106"/>
      <c r="IO33" s="106"/>
    </row>
    <row r="34" ht="15" customHeight="1" spans="1:249">
      <c r="A34" s="197"/>
      <c r="B34" s="197"/>
      <c r="C34" s="197"/>
      <c r="D34" s="197"/>
      <c r="E34" s="197"/>
      <c r="F34" s="197"/>
      <c r="G34" s="197"/>
      <c r="H34" s="197"/>
      <c r="I34" s="197"/>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106"/>
      <c r="BU34" s="106"/>
      <c r="BV34" s="106"/>
      <c r="BW34" s="106"/>
      <c r="BX34" s="106"/>
      <c r="BY34" s="106"/>
      <c r="BZ34" s="106"/>
      <c r="CA34" s="106"/>
      <c r="CB34" s="106"/>
      <c r="CC34" s="106"/>
      <c r="CD34" s="106"/>
      <c r="CE34" s="106"/>
      <c r="CF34" s="106"/>
      <c r="CG34" s="106"/>
      <c r="CH34" s="106"/>
      <c r="CI34" s="106"/>
      <c r="CJ34" s="106"/>
      <c r="CK34" s="106"/>
      <c r="CL34" s="106"/>
      <c r="CM34" s="106"/>
      <c r="CN34" s="106"/>
      <c r="CO34" s="106"/>
      <c r="CP34" s="106"/>
      <c r="CQ34" s="106"/>
      <c r="CR34" s="106"/>
      <c r="CS34" s="106"/>
      <c r="CT34" s="106"/>
      <c r="CU34" s="106"/>
      <c r="CV34" s="106"/>
      <c r="CW34" s="106"/>
      <c r="CX34" s="106"/>
      <c r="CY34" s="106"/>
      <c r="CZ34" s="106"/>
      <c r="DA34" s="106"/>
      <c r="DB34" s="106"/>
      <c r="DC34" s="106"/>
      <c r="DD34" s="106"/>
      <c r="DE34" s="106"/>
      <c r="DF34" s="106"/>
      <c r="DG34" s="106"/>
      <c r="DH34" s="106"/>
      <c r="DI34" s="106"/>
      <c r="DJ34" s="106"/>
      <c r="DK34" s="106"/>
      <c r="DL34" s="106"/>
      <c r="DM34" s="106"/>
      <c r="DN34" s="106"/>
      <c r="DO34" s="106"/>
      <c r="DP34" s="106"/>
      <c r="DQ34" s="106"/>
      <c r="DR34" s="106"/>
      <c r="DS34" s="106"/>
      <c r="DT34" s="106"/>
      <c r="DU34" s="106"/>
      <c r="DV34" s="106"/>
      <c r="DW34" s="106"/>
      <c r="DX34" s="106"/>
      <c r="DY34" s="106"/>
      <c r="DZ34" s="106"/>
      <c r="EA34" s="106"/>
      <c r="EB34" s="106"/>
      <c r="EC34" s="106"/>
      <c r="ED34" s="106"/>
      <c r="EE34" s="106"/>
      <c r="EF34" s="106"/>
      <c r="EG34" s="106"/>
      <c r="EH34" s="106"/>
      <c r="EI34" s="106"/>
      <c r="EJ34" s="106"/>
      <c r="EK34" s="106"/>
      <c r="EL34" s="106"/>
      <c r="EM34" s="106"/>
      <c r="EN34" s="106"/>
      <c r="EO34" s="106"/>
      <c r="EP34" s="106"/>
      <c r="EQ34" s="106"/>
      <c r="ER34" s="106"/>
      <c r="ES34" s="106"/>
      <c r="ET34" s="106"/>
      <c r="EU34" s="106"/>
      <c r="EV34" s="106"/>
      <c r="EW34" s="106"/>
      <c r="EX34" s="106"/>
      <c r="EY34" s="106"/>
      <c r="EZ34" s="106"/>
      <c r="FA34" s="106"/>
      <c r="FB34" s="106"/>
      <c r="FC34" s="106"/>
      <c r="FD34" s="106"/>
      <c r="FE34" s="106"/>
      <c r="FF34" s="106"/>
      <c r="FG34" s="106"/>
      <c r="FH34" s="106"/>
      <c r="FI34" s="106"/>
      <c r="FJ34" s="106"/>
      <c r="FK34" s="106"/>
      <c r="FL34" s="106"/>
      <c r="FM34" s="106"/>
      <c r="FN34" s="106"/>
      <c r="FO34" s="106"/>
      <c r="FP34" s="106"/>
      <c r="FQ34" s="106"/>
      <c r="FR34" s="106"/>
      <c r="FS34" s="106"/>
      <c r="FT34" s="106"/>
      <c r="FU34" s="106"/>
      <c r="FV34" s="106"/>
      <c r="FW34" s="106"/>
      <c r="FX34" s="106"/>
      <c r="FY34" s="106"/>
      <c r="FZ34" s="106"/>
      <c r="GA34" s="106"/>
      <c r="GB34" s="106"/>
      <c r="GC34" s="106"/>
      <c r="GD34" s="106"/>
      <c r="GE34" s="106"/>
      <c r="GF34" s="106"/>
      <c r="GG34" s="106"/>
      <c r="GH34" s="106"/>
      <c r="GI34" s="106"/>
      <c r="GJ34" s="106"/>
      <c r="GK34" s="106"/>
      <c r="GL34" s="106"/>
      <c r="GM34" s="106"/>
      <c r="GN34" s="106"/>
      <c r="GO34" s="106"/>
      <c r="GP34" s="106"/>
      <c r="GQ34" s="106"/>
      <c r="GR34" s="106"/>
      <c r="GS34" s="106"/>
      <c r="GT34" s="106"/>
      <c r="GU34" s="106"/>
      <c r="GV34" s="106"/>
      <c r="GW34" s="106"/>
      <c r="GX34" s="106"/>
      <c r="GY34" s="106"/>
      <c r="GZ34" s="106"/>
      <c r="HA34" s="106"/>
      <c r="HB34" s="106"/>
      <c r="HC34" s="106"/>
      <c r="HD34" s="106"/>
      <c r="HE34" s="106"/>
      <c r="HF34" s="106"/>
      <c r="HG34" s="106"/>
      <c r="HH34" s="106"/>
      <c r="HI34" s="106"/>
      <c r="HJ34" s="106"/>
      <c r="HK34" s="106"/>
      <c r="HL34" s="106"/>
      <c r="HM34" s="106"/>
      <c r="HN34" s="106"/>
      <c r="HO34" s="106"/>
      <c r="HP34" s="106"/>
      <c r="HQ34" s="106"/>
      <c r="HR34" s="106"/>
      <c r="HS34" s="106"/>
      <c r="HT34" s="106"/>
      <c r="HU34" s="106"/>
      <c r="HV34" s="106"/>
      <c r="HW34" s="106"/>
      <c r="HX34" s="106"/>
      <c r="HY34" s="106"/>
      <c r="HZ34" s="106"/>
      <c r="IA34" s="106"/>
      <c r="IB34" s="106"/>
      <c r="IC34" s="106"/>
      <c r="ID34" s="106"/>
      <c r="IE34" s="106"/>
      <c r="IF34" s="106"/>
      <c r="IG34" s="106"/>
      <c r="IH34" s="106"/>
      <c r="II34" s="106"/>
      <c r="IJ34" s="106"/>
      <c r="IK34" s="106"/>
      <c r="IL34" s="106"/>
      <c r="IM34" s="106"/>
      <c r="IN34" s="106"/>
      <c r="IO34" s="106"/>
    </row>
    <row r="35" ht="15" customHeight="1" spans="1:249">
      <c r="A35" s="197"/>
      <c r="B35" s="197"/>
      <c r="C35" s="197"/>
      <c r="D35" s="197"/>
      <c r="E35" s="197"/>
      <c r="F35" s="197"/>
      <c r="G35" s="197"/>
      <c r="H35" s="197"/>
      <c r="I35" s="197"/>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6"/>
      <c r="BW35" s="106"/>
      <c r="BX35" s="106"/>
      <c r="BY35" s="106"/>
      <c r="BZ35" s="106"/>
      <c r="CA35" s="106"/>
      <c r="CB35" s="106"/>
      <c r="CC35" s="106"/>
      <c r="CD35" s="106"/>
      <c r="CE35" s="106"/>
      <c r="CF35" s="106"/>
      <c r="CG35" s="106"/>
      <c r="CH35" s="106"/>
      <c r="CI35" s="106"/>
      <c r="CJ35" s="106"/>
      <c r="CK35" s="106"/>
      <c r="CL35" s="106"/>
      <c r="CM35" s="106"/>
      <c r="CN35" s="106"/>
      <c r="CO35" s="106"/>
      <c r="CP35" s="106"/>
      <c r="CQ35" s="106"/>
      <c r="CR35" s="106"/>
      <c r="CS35" s="106"/>
      <c r="CT35" s="106"/>
      <c r="CU35" s="106"/>
      <c r="CV35" s="106"/>
      <c r="CW35" s="106"/>
      <c r="CX35" s="106"/>
      <c r="CY35" s="106"/>
      <c r="CZ35" s="106"/>
      <c r="DA35" s="106"/>
      <c r="DB35" s="106"/>
      <c r="DC35" s="106"/>
      <c r="DD35" s="106"/>
      <c r="DE35" s="106"/>
      <c r="DF35" s="106"/>
      <c r="DG35" s="106"/>
      <c r="DH35" s="106"/>
      <c r="DI35" s="106"/>
      <c r="DJ35" s="106"/>
      <c r="DK35" s="106"/>
      <c r="DL35" s="106"/>
      <c r="DM35" s="106"/>
      <c r="DN35" s="106"/>
      <c r="DO35" s="106"/>
      <c r="DP35" s="106"/>
      <c r="DQ35" s="106"/>
      <c r="DR35" s="106"/>
      <c r="DS35" s="106"/>
      <c r="DT35" s="106"/>
      <c r="DU35" s="106"/>
      <c r="DV35" s="106"/>
      <c r="DW35" s="106"/>
      <c r="DX35" s="106"/>
      <c r="DY35" s="106"/>
      <c r="DZ35" s="106"/>
      <c r="EA35" s="106"/>
      <c r="EB35" s="106"/>
      <c r="EC35" s="106"/>
      <c r="ED35" s="106"/>
      <c r="EE35" s="106"/>
      <c r="EF35" s="106"/>
      <c r="EG35" s="106"/>
      <c r="EH35" s="106"/>
      <c r="EI35" s="106"/>
      <c r="EJ35" s="106"/>
      <c r="EK35" s="106"/>
      <c r="EL35" s="106"/>
      <c r="EM35" s="106"/>
      <c r="EN35" s="106"/>
      <c r="EO35" s="106"/>
      <c r="EP35" s="106"/>
      <c r="EQ35" s="106"/>
      <c r="ER35" s="106"/>
      <c r="ES35" s="106"/>
      <c r="ET35" s="106"/>
      <c r="EU35" s="106"/>
      <c r="EV35" s="106"/>
      <c r="EW35" s="106"/>
      <c r="EX35" s="106"/>
      <c r="EY35" s="106"/>
      <c r="EZ35" s="106"/>
      <c r="FA35" s="106"/>
      <c r="FB35" s="106"/>
      <c r="FC35" s="106"/>
      <c r="FD35" s="106"/>
      <c r="FE35" s="106"/>
      <c r="FF35" s="106"/>
      <c r="FG35" s="106"/>
      <c r="FH35" s="106"/>
      <c r="FI35" s="106"/>
      <c r="FJ35" s="106"/>
      <c r="FK35" s="106"/>
      <c r="FL35" s="106"/>
      <c r="FM35" s="106"/>
      <c r="FN35" s="106"/>
      <c r="FO35" s="106"/>
      <c r="FP35" s="106"/>
      <c r="FQ35" s="106"/>
      <c r="FR35" s="106"/>
      <c r="FS35" s="106"/>
      <c r="FT35" s="106"/>
      <c r="FU35" s="106"/>
      <c r="FV35" s="106"/>
      <c r="FW35" s="106"/>
      <c r="FX35" s="106"/>
      <c r="FY35" s="106"/>
      <c r="FZ35" s="106"/>
      <c r="GA35" s="106"/>
      <c r="GB35" s="106"/>
      <c r="GC35" s="106"/>
      <c r="GD35" s="106"/>
      <c r="GE35" s="106"/>
      <c r="GF35" s="106"/>
      <c r="GG35" s="106"/>
      <c r="GH35" s="106"/>
      <c r="GI35" s="106"/>
      <c r="GJ35" s="106"/>
      <c r="GK35" s="106"/>
      <c r="GL35" s="106"/>
      <c r="GM35" s="106"/>
      <c r="GN35" s="106"/>
      <c r="GO35" s="106"/>
      <c r="GP35" s="106"/>
      <c r="GQ35" s="106"/>
      <c r="GR35" s="106"/>
      <c r="GS35" s="106"/>
      <c r="GT35" s="106"/>
      <c r="GU35" s="106"/>
      <c r="GV35" s="106"/>
      <c r="GW35" s="106"/>
      <c r="GX35" s="106"/>
      <c r="GY35" s="106"/>
      <c r="GZ35" s="106"/>
      <c r="HA35" s="106"/>
      <c r="HB35" s="106"/>
      <c r="HC35" s="106"/>
      <c r="HD35" s="106"/>
      <c r="HE35" s="106"/>
      <c r="HF35" s="106"/>
      <c r="HG35" s="106"/>
      <c r="HH35" s="106"/>
      <c r="HI35" s="106"/>
      <c r="HJ35" s="106"/>
      <c r="HK35" s="106"/>
      <c r="HL35" s="106"/>
      <c r="HM35" s="106"/>
      <c r="HN35" s="106"/>
      <c r="HO35" s="106"/>
      <c r="HP35" s="106"/>
      <c r="HQ35" s="106"/>
      <c r="HR35" s="106"/>
      <c r="HS35" s="106"/>
      <c r="HT35" s="106"/>
      <c r="HU35" s="106"/>
      <c r="HV35" s="106"/>
      <c r="HW35" s="106"/>
      <c r="HX35" s="106"/>
      <c r="HY35" s="106"/>
      <c r="HZ35" s="106"/>
      <c r="IA35" s="106"/>
      <c r="IB35" s="106"/>
      <c r="IC35" s="106"/>
      <c r="ID35" s="106"/>
      <c r="IE35" s="106"/>
      <c r="IF35" s="106"/>
      <c r="IG35" s="106"/>
      <c r="IH35" s="106"/>
      <c r="II35" s="106"/>
      <c r="IJ35" s="106"/>
      <c r="IK35" s="106"/>
      <c r="IL35" s="106"/>
      <c r="IM35" s="106"/>
      <c r="IN35" s="106"/>
      <c r="IO35" s="106"/>
    </row>
    <row r="36" ht="15" customHeight="1" spans="1:249">
      <c r="A36" s="197"/>
      <c r="B36" s="197"/>
      <c r="C36" s="197"/>
      <c r="D36" s="197"/>
      <c r="E36" s="197"/>
      <c r="F36" s="197"/>
      <c r="G36" s="197"/>
      <c r="H36" s="197"/>
      <c r="I36" s="197"/>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6"/>
      <c r="BR36" s="106"/>
      <c r="BS36" s="106"/>
      <c r="BT36" s="106"/>
      <c r="BU36" s="106"/>
      <c r="BV36" s="106"/>
      <c r="BW36" s="106"/>
      <c r="BX36" s="106"/>
      <c r="BY36" s="106"/>
      <c r="BZ36" s="106"/>
      <c r="CA36" s="106"/>
      <c r="CB36" s="106"/>
      <c r="CC36" s="106"/>
      <c r="CD36" s="106"/>
      <c r="CE36" s="106"/>
      <c r="CF36" s="106"/>
      <c r="CG36" s="106"/>
      <c r="CH36" s="106"/>
      <c r="CI36" s="106"/>
      <c r="CJ36" s="106"/>
      <c r="CK36" s="106"/>
      <c r="CL36" s="106"/>
      <c r="CM36" s="106"/>
      <c r="CN36" s="106"/>
      <c r="CO36" s="106"/>
      <c r="CP36" s="106"/>
      <c r="CQ36" s="106"/>
      <c r="CR36" s="106"/>
      <c r="CS36" s="106"/>
      <c r="CT36" s="106"/>
      <c r="CU36" s="106"/>
      <c r="CV36" s="106"/>
      <c r="CW36" s="106"/>
      <c r="CX36" s="106"/>
      <c r="CY36" s="106"/>
      <c r="CZ36" s="106"/>
      <c r="DA36" s="106"/>
      <c r="DB36" s="106"/>
      <c r="DC36" s="106"/>
      <c r="DD36" s="106"/>
      <c r="DE36" s="106"/>
      <c r="DF36" s="106"/>
      <c r="DG36" s="106"/>
      <c r="DH36" s="106"/>
      <c r="DI36" s="106"/>
      <c r="DJ36" s="106"/>
      <c r="DK36" s="106"/>
      <c r="DL36" s="106"/>
      <c r="DM36" s="106"/>
      <c r="DN36" s="106"/>
      <c r="DO36" s="106"/>
      <c r="DP36" s="106"/>
      <c r="DQ36" s="106"/>
      <c r="DR36" s="106"/>
      <c r="DS36" s="106"/>
      <c r="DT36" s="106"/>
      <c r="DU36" s="106"/>
      <c r="DV36" s="106"/>
      <c r="DW36" s="106"/>
      <c r="DX36" s="106"/>
      <c r="DY36" s="106"/>
      <c r="DZ36" s="106"/>
      <c r="EA36" s="106"/>
      <c r="EB36" s="106"/>
      <c r="EC36" s="106"/>
      <c r="ED36" s="106"/>
      <c r="EE36" s="106"/>
      <c r="EF36" s="106"/>
      <c r="EG36" s="106"/>
      <c r="EH36" s="106"/>
      <c r="EI36" s="106"/>
      <c r="EJ36" s="106"/>
      <c r="EK36" s="106"/>
      <c r="EL36" s="106"/>
      <c r="EM36" s="106"/>
      <c r="EN36" s="106"/>
      <c r="EO36" s="106"/>
      <c r="EP36" s="106"/>
      <c r="EQ36" s="106"/>
      <c r="ER36" s="106"/>
      <c r="ES36" s="106"/>
      <c r="ET36" s="106"/>
      <c r="EU36" s="106"/>
      <c r="EV36" s="106"/>
      <c r="EW36" s="106"/>
      <c r="EX36" s="106"/>
      <c r="EY36" s="106"/>
      <c r="EZ36" s="106"/>
      <c r="FA36" s="106"/>
      <c r="FB36" s="106"/>
      <c r="FC36" s="106"/>
      <c r="FD36" s="106"/>
      <c r="FE36" s="106"/>
      <c r="FF36" s="106"/>
      <c r="FG36" s="106"/>
      <c r="FH36" s="106"/>
      <c r="FI36" s="106"/>
      <c r="FJ36" s="106"/>
      <c r="FK36" s="106"/>
      <c r="FL36" s="106"/>
      <c r="FM36" s="106"/>
      <c r="FN36" s="106"/>
      <c r="FO36" s="106"/>
      <c r="FP36" s="106"/>
      <c r="FQ36" s="106"/>
      <c r="FR36" s="106"/>
      <c r="FS36" s="106"/>
      <c r="FT36" s="106"/>
      <c r="FU36" s="106"/>
      <c r="FV36" s="106"/>
      <c r="FW36" s="106"/>
      <c r="FX36" s="106"/>
      <c r="FY36" s="106"/>
      <c r="FZ36" s="106"/>
      <c r="GA36" s="106"/>
      <c r="GB36" s="106"/>
      <c r="GC36" s="106"/>
      <c r="GD36" s="106"/>
      <c r="GE36" s="106"/>
      <c r="GF36" s="106"/>
      <c r="GG36" s="106"/>
      <c r="GH36" s="106"/>
      <c r="GI36" s="106"/>
      <c r="GJ36" s="106"/>
      <c r="GK36" s="106"/>
      <c r="GL36" s="106"/>
      <c r="GM36" s="106"/>
      <c r="GN36" s="106"/>
      <c r="GO36" s="106"/>
      <c r="GP36" s="106"/>
      <c r="GQ36" s="106"/>
      <c r="GR36" s="106"/>
      <c r="GS36" s="106"/>
      <c r="GT36" s="106"/>
      <c r="GU36" s="106"/>
      <c r="GV36" s="106"/>
      <c r="GW36" s="106"/>
      <c r="GX36" s="106"/>
      <c r="GY36" s="106"/>
      <c r="GZ36" s="106"/>
      <c r="HA36" s="106"/>
      <c r="HB36" s="106"/>
      <c r="HC36" s="106"/>
      <c r="HD36" s="106"/>
      <c r="HE36" s="106"/>
      <c r="HF36" s="106"/>
      <c r="HG36" s="106"/>
      <c r="HH36" s="106"/>
      <c r="HI36" s="106"/>
      <c r="HJ36" s="106"/>
      <c r="HK36" s="106"/>
      <c r="HL36" s="106"/>
      <c r="HM36" s="106"/>
      <c r="HN36" s="106"/>
      <c r="HO36" s="106"/>
      <c r="HP36" s="106"/>
      <c r="HQ36" s="106"/>
      <c r="HR36" s="106"/>
      <c r="HS36" s="106"/>
      <c r="HT36" s="106"/>
      <c r="HU36" s="106"/>
      <c r="HV36" s="106"/>
      <c r="HW36" s="106"/>
      <c r="HX36" s="106"/>
      <c r="HY36" s="106"/>
      <c r="HZ36" s="106"/>
      <c r="IA36" s="106"/>
      <c r="IB36" s="106"/>
      <c r="IC36" s="106"/>
      <c r="ID36" s="106"/>
      <c r="IE36" s="106"/>
      <c r="IF36" s="106"/>
      <c r="IG36" s="106"/>
      <c r="IH36" s="106"/>
      <c r="II36" s="106"/>
      <c r="IJ36" s="106"/>
      <c r="IK36" s="106"/>
      <c r="IL36" s="106"/>
      <c r="IM36" s="106"/>
      <c r="IN36" s="106"/>
      <c r="IO36" s="106"/>
    </row>
    <row r="37" ht="15" customHeight="1" spans="1:249">
      <c r="A37" s="197"/>
      <c r="B37" s="197"/>
      <c r="C37" s="197"/>
      <c r="D37" s="197"/>
      <c r="E37" s="197"/>
      <c r="F37" s="197"/>
      <c r="G37" s="197"/>
      <c r="H37" s="197"/>
      <c r="I37" s="197"/>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6"/>
      <c r="BR37" s="106"/>
      <c r="BS37" s="106"/>
      <c r="BT37" s="106"/>
      <c r="BU37" s="106"/>
      <c r="BV37" s="106"/>
      <c r="BW37" s="106"/>
      <c r="BX37" s="106"/>
      <c r="BY37" s="106"/>
      <c r="BZ37" s="106"/>
      <c r="CA37" s="106"/>
      <c r="CB37" s="106"/>
      <c r="CC37" s="106"/>
      <c r="CD37" s="106"/>
      <c r="CE37" s="106"/>
      <c r="CF37" s="106"/>
      <c r="CG37" s="106"/>
      <c r="CH37" s="106"/>
      <c r="CI37" s="106"/>
      <c r="CJ37" s="106"/>
      <c r="CK37" s="106"/>
      <c r="CL37" s="106"/>
      <c r="CM37" s="106"/>
      <c r="CN37" s="106"/>
      <c r="CO37" s="106"/>
      <c r="CP37" s="106"/>
      <c r="CQ37" s="106"/>
      <c r="CR37" s="106"/>
      <c r="CS37" s="106"/>
      <c r="CT37" s="106"/>
      <c r="CU37" s="106"/>
      <c r="CV37" s="106"/>
      <c r="CW37" s="106"/>
      <c r="CX37" s="106"/>
      <c r="CY37" s="106"/>
      <c r="CZ37" s="106"/>
      <c r="DA37" s="106"/>
      <c r="DB37" s="106"/>
      <c r="DC37" s="106"/>
      <c r="DD37" s="106"/>
      <c r="DE37" s="106"/>
      <c r="DF37" s="106"/>
      <c r="DG37" s="106"/>
      <c r="DH37" s="106"/>
      <c r="DI37" s="106"/>
      <c r="DJ37" s="106"/>
      <c r="DK37" s="106"/>
      <c r="DL37" s="106"/>
      <c r="DM37" s="106"/>
      <c r="DN37" s="106"/>
      <c r="DO37" s="106"/>
      <c r="DP37" s="106"/>
      <c r="DQ37" s="106"/>
      <c r="DR37" s="106"/>
      <c r="DS37" s="106"/>
      <c r="DT37" s="106"/>
      <c r="DU37" s="106"/>
      <c r="DV37" s="106"/>
      <c r="DW37" s="106"/>
      <c r="DX37" s="106"/>
      <c r="DY37" s="106"/>
      <c r="DZ37" s="106"/>
      <c r="EA37" s="106"/>
      <c r="EB37" s="106"/>
      <c r="EC37" s="106"/>
      <c r="ED37" s="106"/>
      <c r="EE37" s="106"/>
      <c r="EF37" s="106"/>
      <c r="EG37" s="106"/>
      <c r="EH37" s="106"/>
      <c r="EI37" s="106"/>
      <c r="EJ37" s="106"/>
      <c r="EK37" s="106"/>
      <c r="EL37" s="106"/>
      <c r="EM37" s="106"/>
      <c r="EN37" s="106"/>
      <c r="EO37" s="106"/>
      <c r="EP37" s="106"/>
      <c r="EQ37" s="106"/>
      <c r="ER37" s="106"/>
      <c r="ES37" s="106"/>
      <c r="ET37" s="106"/>
      <c r="EU37" s="106"/>
      <c r="EV37" s="106"/>
      <c r="EW37" s="106"/>
      <c r="EX37" s="106"/>
      <c r="EY37" s="106"/>
      <c r="EZ37" s="106"/>
      <c r="FA37" s="106"/>
      <c r="FB37" s="106"/>
      <c r="FC37" s="106"/>
      <c r="FD37" s="106"/>
      <c r="FE37" s="106"/>
      <c r="FF37" s="106"/>
      <c r="FG37" s="106"/>
      <c r="FH37" s="106"/>
      <c r="FI37" s="106"/>
      <c r="FJ37" s="106"/>
      <c r="FK37" s="106"/>
      <c r="FL37" s="106"/>
      <c r="FM37" s="106"/>
      <c r="FN37" s="106"/>
      <c r="FO37" s="106"/>
      <c r="FP37" s="106"/>
      <c r="FQ37" s="106"/>
      <c r="FR37" s="106"/>
      <c r="FS37" s="106"/>
      <c r="FT37" s="106"/>
      <c r="FU37" s="106"/>
      <c r="FV37" s="106"/>
      <c r="FW37" s="106"/>
      <c r="FX37" s="106"/>
      <c r="FY37" s="106"/>
      <c r="FZ37" s="106"/>
      <c r="GA37" s="106"/>
      <c r="GB37" s="106"/>
      <c r="GC37" s="106"/>
      <c r="GD37" s="106"/>
      <c r="GE37" s="106"/>
      <c r="GF37" s="106"/>
      <c r="GG37" s="106"/>
      <c r="GH37" s="106"/>
      <c r="GI37" s="106"/>
      <c r="GJ37" s="106"/>
      <c r="GK37" s="106"/>
      <c r="GL37" s="106"/>
      <c r="GM37" s="106"/>
      <c r="GN37" s="106"/>
      <c r="GO37" s="106"/>
      <c r="GP37" s="106"/>
      <c r="GQ37" s="106"/>
      <c r="GR37" s="106"/>
      <c r="GS37" s="106"/>
      <c r="GT37" s="106"/>
      <c r="GU37" s="106"/>
      <c r="GV37" s="106"/>
      <c r="GW37" s="106"/>
      <c r="GX37" s="106"/>
      <c r="GY37" s="106"/>
      <c r="GZ37" s="106"/>
      <c r="HA37" s="106"/>
      <c r="HB37" s="106"/>
      <c r="HC37" s="106"/>
      <c r="HD37" s="106"/>
      <c r="HE37" s="106"/>
      <c r="HF37" s="106"/>
      <c r="HG37" s="106"/>
      <c r="HH37" s="106"/>
      <c r="HI37" s="106"/>
      <c r="HJ37" s="106"/>
      <c r="HK37" s="106"/>
      <c r="HL37" s="106"/>
      <c r="HM37" s="106"/>
      <c r="HN37" s="106"/>
      <c r="HO37" s="106"/>
      <c r="HP37" s="106"/>
      <c r="HQ37" s="106"/>
      <c r="HR37" s="106"/>
      <c r="HS37" s="106"/>
      <c r="HT37" s="106"/>
      <c r="HU37" s="106"/>
      <c r="HV37" s="106"/>
      <c r="HW37" s="106"/>
      <c r="HX37" s="106"/>
      <c r="HY37" s="106"/>
      <c r="HZ37" s="106"/>
      <c r="IA37" s="106"/>
      <c r="IB37" s="106"/>
      <c r="IC37" s="106"/>
      <c r="ID37" s="106"/>
      <c r="IE37" s="106"/>
      <c r="IF37" s="106"/>
      <c r="IG37" s="106"/>
      <c r="IH37" s="106"/>
      <c r="II37" s="106"/>
      <c r="IJ37" s="106"/>
      <c r="IK37" s="106"/>
      <c r="IL37" s="106"/>
      <c r="IM37" s="106"/>
      <c r="IN37" s="106"/>
      <c r="IO37" s="106"/>
    </row>
    <row r="38" ht="15" customHeight="1" spans="1:249">
      <c r="A38" s="197"/>
      <c r="B38" s="197"/>
      <c r="C38" s="197"/>
      <c r="D38" s="197"/>
      <c r="E38" s="197"/>
      <c r="F38" s="197"/>
      <c r="G38" s="197"/>
      <c r="H38" s="197"/>
      <c r="I38" s="197"/>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6"/>
      <c r="BR38" s="106"/>
      <c r="BS38" s="106"/>
      <c r="BT38" s="106"/>
      <c r="BU38" s="106"/>
      <c r="BV38" s="106"/>
      <c r="BW38" s="106"/>
      <c r="BX38" s="106"/>
      <c r="BY38" s="106"/>
      <c r="BZ38" s="106"/>
      <c r="CA38" s="106"/>
      <c r="CB38" s="106"/>
      <c r="CC38" s="106"/>
      <c r="CD38" s="106"/>
      <c r="CE38" s="106"/>
      <c r="CF38" s="106"/>
      <c r="CG38" s="106"/>
      <c r="CH38" s="106"/>
      <c r="CI38" s="106"/>
      <c r="CJ38" s="106"/>
      <c r="CK38" s="106"/>
      <c r="CL38" s="106"/>
      <c r="CM38" s="106"/>
      <c r="CN38" s="106"/>
      <c r="CO38" s="106"/>
      <c r="CP38" s="106"/>
      <c r="CQ38" s="106"/>
      <c r="CR38" s="106"/>
      <c r="CS38" s="106"/>
      <c r="CT38" s="106"/>
      <c r="CU38" s="106"/>
      <c r="CV38" s="106"/>
      <c r="CW38" s="106"/>
      <c r="CX38" s="106"/>
      <c r="CY38" s="106"/>
      <c r="CZ38" s="106"/>
      <c r="DA38" s="106"/>
      <c r="DB38" s="106"/>
      <c r="DC38" s="106"/>
      <c r="DD38" s="106"/>
      <c r="DE38" s="106"/>
      <c r="DF38" s="106"/>
      <c r="DG38" s="106"/>
      <c r="DH38" s="106"/>
      <c r="DI38" s="106"/>
      <c r="DJ38" s="106"/>
      <c r="DK38" s="106"/>
      <c r="DL38" s="106"/>
      <c r="DM38" s="106"/>
      <c r="DN38" s="106"/>
      <c r="DO38" s="106"/>
      <c r="DP38" s="106"/>
      <c r="DQ38" s="106"/>
      <c r="DR38" s="106"/>
      <c r="DS38" s="106"/>
      <c r="DT38" s="106"/>
      <c r="DU38" s="106"/>
      <c r="DV38" s="106"/>
      <c r="DW38" s="106"/>
      <c r="DX38" s="106"/>
      <c r="DY38" s="106"/>
      <c r="DZ38" s="106"/>
      <c r="EA38" s="106"/>
      <c r="EB38" s="106"/>
      <c r="EC38" s="106"/>
      <c r="ED38" s="106"/>
      <c r="EE38" s="106"/>
      <c r="EF38" s="106"/>
      <c r="EG38" s="106"/>
      <c r="EH38" s="106"/>
      <c r="EI38" s="106"/>
      <c r="EJ38" s="106"/>
      <c r="EK38" s="106"/>
      <c r="EL38" s="106"/>
      <c r="EM38" s="106"/>
      <c r="EN38" s="106"/>
      <c r="EO38" s="106"/>
      <c r="EP38" s="106"/>
      <c r="EQ38" s="106"/>
      <c r="ER38" s="106"/>
      <c r="ES38" s="106"/>
      <c r="ET38" s="106"/>
      <c r="EU38" s="106"/>
      <c r="EV38" s="106"/>
      <c r="EW38" s="106"/>
      <c r="EX38" s="106"/>
      <c r="EY38" s="106"/>
      <c r="EZ38" s="106"/>
      <c r="FA38" s="106"/>
      <c r="FB38" s="106"/>
      <c r="FC38" s="106"/>
      <c r="FD38" s="106"/>
      <c r="FE38" s="106"/>
      <c r="FF38" s="106"/>
      <c r="FG38" s="106"/>
      <c r="FH38" s="106"/>
      <c r="FI38" s="106"/>
      <c r="FJ38" s="106"/>
      <c r="FK38" s="106"/>
      <c r="FL38" s="106"/>
      <c r="FM38" s="106"/>
      <c r="FN38" s="106"/>
      <c r="FO38" s="106"/>
      <c r="FP38" s="106"/>
      <c r="FQ38" s="106"/>
      <c r="FR38" s="106"/>
      <c r="FS38" s="106"/>
      <c r="FT38" s="106"/>
      <c r="FU38" s="106"/>
      <c r="FV38" s="106"/>
      <c r="FW38" s="106"/>
      <c r="FX38" s="106"/>
      <c r="FY38" s="106"/>
      <c r="FZ38" s="106"/>
      <c r="GA38" s="106"/>
      <c r="GB38" s="106"/>
      <c r="GC38" s="106"/>
      <c r="GD38" s="106"/>
      <c r="GE38" s="106"/>
      <c r="GF38" s="106"/>
      <c r="GG38" s="106"/>
      <c r="GH38" s="106"/>
      <c r="GI38" s="106"/>
      <c r="GJ38" s="106"/>
      <c r="GK38" s="106"/>
      <c r="GL38" s="106"/>
      <c r="GM38" s="106"/>
      <c r="GN38" s="106"/>
      <c r="GO38" s="106"/>
      <c r="GP38" s="106"/>
      <c r="GQ38" s="106"/>
      <c r="GR38" s="106"/>
      <c r="GS38" s="106"/>
      <c r="GT38" s="106"/>
      <c r="GU38" s="106"/>
      <c r="GV38" s="106"/>
      <c r="GW38" s="106"/>
      <c r="GX38" s="106"/>
      <c r="GY38" s="106"/>
      <c r="GZ38" s="106"/>
      <c r="HA38" s="106"/>
      <c r="HB38" s="106"/>
      <c r="HC38" s="106"/>
      <c r="HD38" s="106"/>
      <c r="HE38" s="106"/>
      <c r="HF38" s="106"/>
      <c r="HG38" s="106"/>
      <c r="HH38" s="106"/>
      <c r="HI38" s="106"/>
      <c r="HJ38" s="106"/>
      <c r="HK38" s="106"/>
      <c r="HL38" s="106"/>
      <c r="HM38" s="106"/>
      <c r="HN38" s="106"/>
      <c r="HO38" s="106"/>
      <c r="HP38" s="106"/>
      <c r="HQ38" s="106"/>
      <c r="HR38" s="106"/>
      <c r="HS38" s="106"/>
      <c r="HT38" s="106"/>
      <c r="HU38" s="106"/>
      <c r="HV38" s="106"/>
      <c r="HW38" s="106"/>
      <c r="HX38" s="106"/>
      <c r="HY38" s="106"/>
      <c r="HZ38" s="106"/>
      <c r="IA38" s="106"/>
      <c r="IB38" s="106"/>
      <c r="IC38" s="106"/>
      <c r="ID38" s="106"/>
      <c r="IE38" s="106"/>
      <c r="IF38" s="106"/>
      <c r="IG38" s="106"/>
      <c r="IH38" s="106"/>
      <c r="II38" s="106"/>
      <c r="IJ38" s="106"/>
      <c r="IK38" s="106"/>
      <c r="IL38" s="106"/>
      <c r="IM38" s="106"/>
      <c r="IN38" s="106"/>
      <c r="IO38" s="106"/>
    </row>
    <row r="39" ht="15" customHeight="1" spans="1:249">
      <c r="A39" s="197"/>
      <c r="B39" s="197"/>
      <c r="C39" s="197"/>
      <c r="D39" s="197"/>
      <c r="E39" s="197"/>
      <c r="F39" s="197"/>
      <c r="G39" s="197"/>
      <c r="H39" s="197"/>
      <c r="I39" s="197"/>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6"/>
      <c r="BQ39" s="106"/>
      <c r="BR39" s="106"/>
      <c r="BS39" s="106"/>
      <c r="BT39" s="106"/>
      <c r="BU39" s="106"/>
      <c r="BV39" s="106"/>
      <c r="BW39" s="106"/>
      <c r="BX39" s="106"/>
      <c r="BY39" s="106"/>
      <c r="BZ39" s="106"/>
      <c r="CA39" s="106"/>
      <c r="CB39" s="106"/>
      <c r="CC39" s="106"/>
      <c r="CD39" s="106"/>
      <c r="CE39" s="106"/>
      <c r="CF39" s="106"/>
      <c r="CG39" s="106"/>
      <c r="CH39" s="106"/>
      <c r="CI39" s="106"/>
      <c r="CJ39" s="106"/>
      <c r="CK39" s="106"/>
      <c r="CL39" s="106"/>
      <c r="CM39" s="106"/>
      <c r="CN39" s="106"/>
      <c r="CO39" s="106"/>
      <c r="CP39" s="106"/>
      <c r="CQ39" s="106"/>
      <c r="CR39" s="106"/>
      <c r="CS39" s="106"/>
      <c r="CT39" s="106"/>
      <c r="CU39" s="106"/>
      <c r="CV39" s="106"/>
      <c r="CW39" s="106"/>
      <c r="CX39" s="106"/>
      <c r="CY39" s="106"/>
      <c r="CZ39" s="106"/>
      <c r="DA39" s="106"/>
      <c r="DB39" s="106"/>
      <c r="DC39" s="106"/>
      <c r="DD39" s="106"/>
      <c r="DE39" s="106"/>
      <c r="DF39" s="106"/>
      <c r="DG39" s="106"/>
      <c r="DH39" s="106"/>
      <c r="DI39" s="106"/>
      <c r="DJ39" s="106"/>
      <c r="DK39" s="106"/>
      <c r="DL39" s="106"/>
      <c r="DM39" s="106"/>
      <c r="DN39" s="106"/>
      <c r="DO39" s="106"/>
      <c r="DP39" s="106"/>
      <c r="DQ39" s="106"/>
      <c r="DR39" s="106"/>
      <c r="DS39" s="106"/>
      <c r="DT39" s="106"/>
      <c r="DU39" s="106"/>
      <c r="DV39" s="106"/>
      <c r="DW39" s="106"/>
      <c r="DX39" s="106"/>
      <c r="DY39" s="106"/>
      <c r="DZ39" s="106"/>
      <c r="EA39" s="106"/>
      <c r="EB39" s="106"/>
      <c r="EC39" s="106"/>
      <c r="ED39" s="106"/>
      <c r="EE39" s="106"/>
      <c r="EF39" s="106"/>
      <c r="EG39" s="106"/>
      <c r="EH39" s="106"/>
      <c r="EI39" s="106"/>
      <c r="EJ39" s="106"/>
      <c r="EK39" s="106"/>
      <c r="EL39" s="106"/>
      <c r="EM39" s="106"/>
      <c r="EN39" s="106"/>
      <c r="EO39" s="106"/>
      <c r="EP39" s="106"/>
      <c r="EQ39" s="106"/>
      <c r="ER39" s="106"/>
      <c r="ES39" s="106"/>
      <c r="ET39" s="106"/>
      <c r="EU39" s="106"/>
      <c r="EV39" s="106"/>
      <c r="EW39" s="106"/>
      <c r="EX39" s="106"/>
      <c r="EY39" s="106"/>
      <c r="EZ39" s="106"/>
      <c r="FA39" s="106"/>
      <c r="FB39" s="106"/>
      <c r="FC39" s="106"/>
      <c r="FD39" s="106"/>
      <c r="FE39" s="106"/>
      <c r="FF39" s="106"/>
      <c r="FG39" s="106"/>
      <c r="FH39" s="106"/>
      <c r="FI39" s="106"/>
      <c r="FJ39" s="106"/>
      <c r="FK39" s="106"/>
      <c r="FL39" s="106"/>
      <c r="FM39" s="106"/>
      <c r="FN39" s="106"/>
      <c r="FO39" s="106"/>
      <c r="FP39" s="106"/>
      <c r="FQ39" s="106"/>
      <c r="FR39" s="106"/>
      <c r="FS39" s="106"/>
      <c r="FT39" s="106"/>
      <c r="FU39" s="106"/>
      <c r="FV39" s="106"/>
      <c r="FW39" s="106"/>
      <c r="FX39" s="106"/>
      <c r="FY39" s="106"/>
      <c r="FZ39" s="106"/>
      <c r="GA39" s="106"/>
      <c r="GB39" s="106"/>
      <c r="GC39" s="106"/>
      <c r="GD39" s="106"/>
      <c r="GE39" s="106"/>
      <c r="GF39" s="106"/>
      <c r="GG39" s="106"/>
      <c r="GH39" s="106"/>
      <c r="GI39" s="106"/>
      <c r="GJ39" s="106"/>
      <c r="GK39" s="106"/>
      <c r="GL39" s="106"/>
      <c r="GM39" s="106"/>
      <c r="GN39" s="106"/>
      <c r="GO39" s="106"/>
      <c r="GP39" s="106"/>
      <c r="GQ39" s="106"/>
      <c r="GR39" s="106"/>
      <c r="GS39" s="106"/>
      <c r="GT39" s="106"/>
      <c r="GU39" s="106"/>
      <c r="GV39" s="106"/>
      <c r="GW39" s="106"/>
      <c r="GX39" s="106"/>
      <c r="GY39" s="106"/>
      <c r="GZ39" s="106"/>
      <c r="HA39" s="106"/>
      <c r="HB39" s="106"/>
      <c r="HC39" s="106"/>
      <c r="HD39" s="106"/>
      <c r="HE39" s="106"/>
      <c r="HF39" s="106"/>
      <c r="HG39" s="106"/>
      <c r="HH39" s="106"/>
      <c r="HI39" s="106"/>
      <c r="HJ39" s="106"/>
      <c r="HK39" s="106"/>
      <c r="HL39" s="106"/>
      <c r="HM39" s="106"/>
      <c r="HN39" s="106"/>
      <c r="HO39" s="106"/>
      <c r="HP39" s="106"/>
      <c r="HQ39" s="106"/>
      <c r="HR39" s="106"/>
      <c r="HS39" s="106"/>
      <c r="HT39" s="106"/>
      <c r="HU39" s="106"/>
      <c r="HV39" s="106"/>
      <c r="HW39" s="106"/>
      <c r="HX39" s="106"/>
      <c r="HY39" s="106"/>
      <c r="HZ39" s="106"/>
      <c r="IA39" s="106"/>
      <c r="IB39" s="106"/>
      <c r="IC39" s="106"/>
      <c r="ID39" s="106"/>
      <c r="IE39" s="106"/>
      <c r="IF39" s="106"/>
      <c r="IG39" s="106"/>
      <c r="IH39" s="106"/>
      <c r="II39" s="106"/>
      <c r="IJ39" s="106"/>
      <c r="IK39" s="106"/>
      <c r="IL39" s="106"/>
      <c r="IM39" s="106"/>
      <c r="IN39" s="106"/>
      <c r="IO39" s="106"/>
    </row>
    <row r="40" ht="15" customHeight="1" spans="1:249">
      <c r="A40" s="197"/>
      <c r="B40" s="197"/>
      <c r="C40" s="197"/>
      <c r="D40" s="197"/>
      <c r="E40" s="197"/>
      <c r="F40" s="197"/>
      <c r="G40" s="197"/>
      <c r="H40" s="197"/>
      <c r="I40" s="197"/>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6"/>
      <c r="BR40" s="106"/>
      <c r="BS40" s="106"/>
      <c r="BT40" s="106"/>
      <c r="BU40" s="106"/>
      <c r="BV40" s="106"/>
      <c r="BW40" s="106"/>
      <c r="BX40" s="106"/>
      <c r="BY40" s="106"/>
      <c r="BZ40" s="106"/>
      <c r="CA40" s="106"/>
      <c r="CB40" s="106"/>
      <c r="CC40" s="106"/>
      <c r="CD40" s="106"/>
      <c r="CE40" s="106"/>
      <c r="CF40" s="106"/>
      <c r="CG40" s="106"/>
      <c r="CH40" s="106"/>
      <c r="CI40" s="106"/>
      <c r="CJ40" s="106"/>
      <c r="CK40" s="106"/>
      <c r="CL40" s="106"/>
      <c r="CM40" s="106"/>
      <c r="CN40" s="106"/>
      <c r="CO40" s="106"/>
      <c r="CP40" s="106"/>
      <c r="CQ40" s="106"/>
      <c r="CR40" s="106"/>
      <c r="CS40" s="106"/>
      <c r="CT40" s="106"/>
      <c r="CU40" s="106"/>
      <c r="CV40" s="106"/>
      <c r="CW40" s="106"/>
      <c r="CX40" s="106"/>
      <c r="CY40" s="106"/>
      <c r="CZ40" s="106"/>
      <c r="DA40" s="106"/>
      <c r="DB40" s="106"/>
      <c r="DC40" s="106"/>
      <c r="DD40" s="106"/>
      <c r="DE40" s="106"/>
      <c r="DF40" s="106"/>
      <c r="DG40" s="106"/>
      <c r="DH40" s="106"/>
      <c r="DI40" s="106"/>
      <c r="DJ40" s="106"/>
      <c r="DK40" s="106"/>
      <c r="DL40" s="106"/>
      <c r="DM40" s="106"/>
      <c r="DN40" s="106"/>
      <c r="DO40" s="106"/>
      <c r="DP40" s="106"/>
      <c r="DQ40" s="106"/>
      <c r="DR40" s="106"/>
      <c r="DS40" s="106"/>
      <c r="DT40" s="106"/>
      <c r="DU40" s="106"/>
      <c r="DV40" s="106"/>
      <c r="DW40" s="106"/>
      <c r="DX40" s="106"/>
      <c r="DY40" s="106"/>
      <c r="DZ40" s="106"/>
      <c r="EA40" s="106"/>
      <c r="EB40" s="106"/>
      <c r="EC40" s="106"/>
      <c r="ED40" s="106"/>
      <c r="EE40" s="106"/>
      <c r="EF40" s="106"/>
      <c r="EG40" s="106"/>
      <c r="EH40" s="106"/>
      <c r="EI40" s="106"/>
      <c r="EJ40" s="106"/>
      <c r="EK40" s="106"/>
      <c r="EL40" s="106"/>
      <c r="EM40" s="106"/>
      <c r="EN40" s="106"/>
      <c r="EO40" s="106"/>
      <c r="EP40" s="106"/>
      <c r="EQ40" s="106"/>
      <c r="ER40" s="106"/>
      <c r="ES40" s="106"/>
      <c r="ET40" s="106"/>
      <c r="EU40" s="106"/>
      <c r="EV40" s="106"/>
      <c r="EW40" s="106"/>
      <c r="EX40" s="106"/>
      <c r="EY40" s="106"/>
      <c r="EZ40" s="106"/>
      <c r="FA40" s="106"/>
      <c r="FB40" s="106"/>
      <c r="FC40" s="106"/>
      <c r="FD40" s="106"/>
      <c r="FE40" s="106"/>
      <c r="FF40" s="106"/>
      <c r="FG40" s="106"/>
      <c r="FH40" s="106"/>
      <c r="FI40" s="106"/>
      <c r="FJ40" s="106"/>
      <c r="FK40" s="106"/>
      <c r="FL40" s="106"/>
      <c r="FM40" s="106"/>
      <c r="FN40" s="106"/>
      <c r="FO40" s="106"/>
      <c r="FP40" s="106"/>
      <c r="FQ40" s="106"/>
      <c r="FR40" s="106"/>
      <c r="FS40" s="106"/>
      <c r="FT40" s="106"/>
      <c r="FU40" s="106"/>
      <c r="FV40" s="106"/>
      <c r="FW40" s="106"/>
      <c r="FX40" s="106"/>
      <c r="FY40" s="106"/>
      <c r="FZ40" s="106"/>
      <c r="GA40" s="106"/>
      <c r="GB40" s="106"/>
      <c r="GC40" s="106"/>
      <c r="GD40" s="106"/>
      <c r="GE40" s="106"/>
      <c r="GF40" s="106"/>
      <c r="GG40" s="106"/>
      <c r="GH40" s="106"/>
      <c r="GI40" s="106"/>
      <c r="GJ40" s="106"/>
      <c r="GK40" s="106"/>
      <c r="GL40" s="106"/>
      <c r="GM40" s="106"/>
      <c r="GN40" s="106"/>
      <c r="GO40" s="106"/>
      <c r="GP40" s="106"/>
      <c r="GQ40" s="106"/>
      <c r="GR40" s="106"/>
      <c r="GS40" s="106"/>
      <c r="GT40" s="106"/>
      <c r="GU40" s="106"/>
      <c r="GV40" s="106"/>
      <c r="GW40" s="106"/>
      <c r="GX40" s="106"/>
      <c r="GY40" s="106"/>
      <c r="GZ40" s="106"/>
      <c r="HA40" s="106"/>
      <c r="HB40" s="106"/>
      <c r="HC40" s="106"/>
      <c r="HD40" s="106"/>
      <c r="HE40" s="106"/>
      <c r="HF40" s="106"/>
      <c r="HG40" s="106"/>
      <c r="HH40" s="106"/>
      <c r="HI40" s="106"/>
      <c r="HJ40" s="106"/>
      <c r="HK40" s="106"/>
      <c r="HL40" s="106"/>
      <c r="HM40" s="106"/>
      <c r="HN40" s="106"/>
      <c r="HO40" s="106"/>
      <c r="HP40" s="106"/>
      <c r="HQ40" s="106"/>
      <c r="HR40" s="106"/>
      <c r="HS40" s="106"/>
      <c r="HT40" s="106"/>
      <c r="HU40" s="106"/>
      <c r="HV40" s="106"/>
      <c r="HW40" s="106"/>
      <c r="HX40" s="106"/>
      <c r="HY40" s="106"/>
      <c r="HZ40" s="106"/>
      <c r="IA40" s="106"/>
      <c r="IB40" s="106"/>
      <c r="IC40" s="106"/>
      <c r="ID40" s="106"/>
      <c r="IE40" s="106"/>
      <c r="IF40" s="106"/>
      <c r="IG40" s="106"/>
      <c r="IH40" s="106"/>
      <c r="II40" s="106"/>
      <c r="IJ40" s="106"/>
      <c r="IK40" s="106"/>
      <c r="IL40" s="106"/>
      <c r="IM40" s="106"/>
      <c r="IN40" s="106"/>
      <c r="IO40" s="106"/>
    </row>
    <row r="41" ht="15" customHeight="1" spans="1:249">
      <c r="A41" s="197"/>
      <c r="B41" s="197"/>
      <c r="C41" s="197"/>
      <c r="D41" s="197"/>
      <c r="E41" s="197"/>
      <c r="F41" s="197"/>
      <c r="G41" s="197"/>
      <c r="H41" s="197"/>
      <c r="I41" s="197"/>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6"/>
      <c r="BR41" s="106"/>
      <c r="BS41" s="106"/>
      <c r="BT41" s="106"/>
      <c r="BU41" s="106"/>
      <c r="BV41" s="106"/>
      <c r="BW41" s="106"/>
      <c r="BX41" s="106"/>
      <c r="BY41" s="106"/>
      <c r="BZ41" s="106"/>
      <c r="CA41" s="106"/>
      <c r="CB41" s="106"/>
      <c r="CC41" s="106"/>
      <c r="CD41" s="106"/>
      <c r="CE41" s="106"/>
      <c r="CF41" s="106"/>
      <c r="CG41" s="106"/>
      <c r="CH41" s="106"/>
      <c r="CI41" s="106"/>
      <c r="CJ41" s="106"/>
      <c r="CK41" s="106"/>
      <c r="CL41" s="106"/>
      <c r="CM41" s="106"/>
      <c r="CN41" s="106"/>
      <c r="CO41" s="106"/>
      <c r="CP41" s="106"/>
      <c r="CQ41" s="106"/>
      <c r="CR41" s="106"/>
      <c r="CS41" s="106"/>
      <c r="CT41" s="106"/>
      <c r="CU41" s="106"/>
      <c r="CV41" s="106"/>
      <c r="CW41" s="106"/>
      <c r="CX41" s="106"/>
      <c r="CY41" s="106"/>
      <c r="CZ41" s="106"/>
      <c r="DA41" s="106"/>
      <c r="DB41" s="106"/>
      <c r="DC41" s="106"/>
      <c r="DD41" s="106"/>
      <c r="DE41" s="106"/>
      <c r="DF41" s="106"/>
      <c r="DG41" s="106"/>
      <c r="DH41" s="106"/>
      <c r="DI41" s="106"/>
      <c r="DJ41" s="106"/>
      <c r="DK41" s="106"/>
      <c r="DL41" s="106"/>
      <c r="DM41" s="106"/>
      <c r="DN41" s="106"/>
      <c r="DO41" s="106"/>
      <c r="DP41" s="106"/>
      <c r="DQ41" s="106"/>
      <c r="DR41" s="106"/>
      <c r="DS41" s="106"/>
      <c r="DT41" s="106"/>
      <c r="DU41" s="106"/>
      <c r="DV41" s="106"/>
      <c r="DW41" s="106"/>
      <c r="DX41" s="106"/>
      <c r="DY41" s="106"/>
      <c r="DZ41" s="106"/>
      <c r="EA41" s="106"/>
      <c r="EB41" s="106"/>
      <c r="EC41" s="106"/>
      <c r="ED41" s="106"/>
      <c r="EE41" s="106"/>
      <c r="EF41" s="106"/>
      <c r="EG41" s="106"/>
      <c r="EH41" s="106"/>
      <c r="EI41" s="106"/>
      <c r="EJ41" s="106"/>
      <c r="EK41" s="106"/>
      <c r="EL41" s="106"/>
      <c r="EM41" s="106"/>
      <c r="EN41" s="106"/>
      <c r="EO41" s="106"/>
      <c r="EP41" s="106"/>
      <c r="EQ41" s="106"/>
      <c r="ER41" s="106"/>
      <c r="ES41" s="106"/>
      <c r="ET41" s="106"/>
      <c r="EU41" s="106"/>
      <c r="EV41" s="106"/>
      <c r="EW41" s="106"/>
      <c r="EX41" s="106"/>
      <c r="EY41" s="106"/>
      <c r="EZ41" s="106"/>
      <c r="FA41" s="106"/>
      <c r="FB41" s="106"/>
      <c r="FC41" s="106"/>
      <c r="FD41" s="106"/>
      <c r="FE41" s="106"/>
      <c r="FF41" s="106"/>
      <c r="FG41" s="106"/>
      <c r="FH41" s="106"/>
      <c r="FI41" s="106"/>
      <c r="FJ41" s="106"/>
      <c r="FK41" s="106"/>
      <c r="FL41" s="106"/>
      <c r="FM41" s="106"/>
      <c r="FN41" s="106"/>
      <c r="FO41" s="106"/>
      <c r="FP41" s="106"/>
      <c r="FQ41" s="106"/>
      <c r="FR41" s="106"/>
      <c r="FS41" s="106"/>
      <c r="FT41" s="106"/>
      <c r="FU41" s="106"/>
      <c r="FV41" s="106"/>
      <c r="FW41" s="106"/>
      <c r="FX41" s="106"/>
      <c r="FY41" s="106"/>
      <c r="FZ41" s="106"/>
      <c r="GA41" s="106"/>
      <c r="GB41" s="106"/>
      <c r="GC41" s="106"/>
      <c r="GD41" s="106"/>
      <c r="GE41" s="106"/>
      <c r="GF41" s="106"/>
      <c r="GG41" s="106"/>
      <c r="GH41" s="106"/>
      <c r="GI41" s="106"/>
      <c r="GJ41" s="106"/>
      <c r="GK41" s="106"/>
      <c r="GL41" s="106"/>
      <c r="GM41" s="106"/>
      <c r="GN41" s="106"/>
      <c r="GO41" s="106"/>
      <c r="GP41" s="106"/>
      <c r="GQ41" s="106"/>
      <c r="GR41" s="106"/>
      <c r="GS41" s="106"/>
      <c r="GT41" s="106"/>
      <c r="GU41" s="106"/>
      <c r="GV41" s="106"/>
      <c r="GW41" s="106"/>
      <c r="GX41" s="106"/>
      <c r="GY41" s="106"/>
      <c r="GZ41" s="106"/>
      <c r="HA41" s="106"/>
      <c r="HB41" s="106"/>
      <c r="HC41" s="106"/>
      <c r="HD41" s="106"/>
      <c r="HE41" s="106"/>
      <c r="HF41" s="106"/>
      <c r="HG41" s="106"/>
      <c r="HH41" s="106"/>
      <c r="HI41" s="106"/>
      <c r="HJ41" s="106"/>
      <c r="HK41" s="106"/>
      <c r="HL41" s="106"/>
      <c r="HM41" s="106"/>
      <c r="HN41" s="106"/>
      <c r="HO41" s="106"/>
      <c r="HP41" s="106"/>
      <c r="HQ41" s="106"/>
      <c r="HR41" s="106"/>
      <c r="HS41" s="106"/>
      <c r="HT41" s="106"/>
      <c r="HU41" s="106"/>
      <c r="HV41" s="106"/>
      <c r="HW41" s="106"/>
      <c r="HX41" s="106"/>
      <c r="HY41" s="106"/>
      <c r="HZ41" s="106"/>
      <c r="IA41" s="106"/>
      <c r="IB41" s="106"/>
      <c r="IC41" s="106"/>
      <c r="ID41" s="106"/>
      <c r="IE41" s="106"/>
      <c r="IF41" s="106"/>
      <c r="IG41" s="106"/>
      <c r="IH41" s="106"/>
      <c r="II41" s="106"/>
      <c r="IJ41" s="106"/>
      <c r="IK41" s="106"/>
      <c r="IL41" s="106"/>
      <c r="IM41" s="106"/>
      <c r="IN41" s="106"/>
      <c r="IO41" s="106"/>
    </row>
    <row r="42" ht="15" customHeight="1" spans="1:249">
      <c r="A42" s="197"/>
      <c r="B42" s="197"/>
      <c r="C42" s="197"/>
      <c r="D42" s="197"/>
      <c r="E42" s="197"/>
      <c r="F42" s="197"/>
      <c r="G42" s="197"/>
      <c r="H42" s="197"/>
      <c r="I42" s="197"/>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c r="BW42" s="106"/>
      <c r="BX42" s="106"/>
      <c r="BY42" s="106"/>
      <c r="BZ42" s="106"/>
      <c r="CA42" s="106"/>
      <c r="CB42" s="106"/>
      <c r="CC42" s="106"/>
      <c r="CD42" s="106"/>
      <c r="CE42" s="106"/>
      <c r="CF42" s="106"/>
      <c r="CG42" s="106"/>
      <c r="CH42" s="106"/>
      <c r="CI42" s="106"/>
      <c r="CJ42" s="106"/>
      <c r="CK42" s="106"/>
      <c r="CL42" s="106"/>
      <c r="CM42" s="106"/>
      <c r="CN42" s="106"/>
      <c r="CO42" s="106"/>
      <c r="CP42" s="106"/>
      <c r="CQ42" s="106"/>
      <c r="CR42" s="106"/>
      <c r="CS42" s="106"/>
      <c r="CT42" s="106"/>
      <c r="CU42" s="106"/>
      <c r="CV42" s="106"/>
      <c r="CW42" s="106"/>
      <c r="CX42" s="106"/>
      <c r="CY42" s="106"/>
      <c r="CZ42" s="106"/>
      <c r="DA42" s="106"/>
      <c r="DB42" s="106"/>
      <c r="DC42" s="106"/>
      <c r="DD42" s="106"/>
      <c r="DE42" s="106"/>
      <c r="DF42" s="106"/>
      <c r="DG42" s="106"/>
      <c r="DH42" s="106"/>
      <c r="DI42" s="106"/>
      <c r="DJ42" s="106"/>
      <c r="DK42" s="106"/>
      <c r="DL42" s="106"/>
      <c r="DM42" s="106"/>
      <c r="DN42" s="106"/>
      <c r="DO42" s="106"/>
      <c r="DP42" s="106"/>
      <c r="DQ42" s="106"/>
      <c r="DR42" s="106"/>
      <c r="DS42" s="106"/>
      <c r="DT42" s="106"/>
      <c r="DU42" s="106"/>
      <c r="DV42" s="106"/>
      <c r="DW42" s="106"/>
      <c r="DX42" s="106"/>
      <c r="DY42" s="106"/>
      <c r="DZ42" s="106"/>
      <c r="EA42" s="106"/>
      <c r="EB42" s="106"/>
      <c r="EC42" s="106"/>
      <c r="ED42" s="106"/>
      <c r="EE42" s="106"/>
      <c r="EF42" s="106"/>
      <c r="EG42" s="106"/>
      <c r="EH42" s="106"/>
      <c r="EI42" s="106"/>
      <c r="EJ42" s="106"/>
      <c r="EK42" s="106"/>
      <c r="EL42" s="106"/>
      <c r="EM42" s="106"/>
      <c r="EN42" s="106"/>
      <c r="EO42" s="106"/>
      <c r="EP42" s="106"/>
      <c r="EQ42" s="106"/>
      <c r="ER42" s="106"/>
      <c r="ES42" s="106"/>
      <c r="ET42" s="106"/>
      <c r="EU42" s="106"/>
      <c r="EV42" s="106"/>
      <c r="EW42" s="106"/>
      <c r="EX42" s="106"/>
      <c r="EY42" s="106"/>
      <c r="EZ42" s="106"/>
      <c r="FA42" s="106"/>
      <c r="FB42" s="106"/>
      <c r="FC42" s="106"/>
      <c r="FD42" s="106"/>
      <c r="FE42" s="106"/>
      <c r="FF42" s="106"/>
      <c r="FG42" s="106"/>
      <c r="FH42" s="106"/>
      <c r="FI42" s="106"/>
      <c r="FJ42" s="106"/>
      <c r="FK42" s="106"/>
      <c r="FL42" s="106"/>
      <c r="FM42" s="106"/>
      <c r="FN42" s="106"/>
      <c r="FO42" s="106"/>
      <c r="FP42" s="106"/>
      <c r="FQ42" s="106"/>
      <c r="FR42" s="106"/>
      <c r="FS42" s="106"/>
      <c r="FT42" s="106"/>
      <c r="FU42" s="106"/>
      <c r="FV42" s="106"/>
      <c r="FW42" s="106"/>
      <c r="FX42" s="106"/>
      <c r="FY42" s="106"/>
      <c r="FZ42" s="106"/>
      <c r="GA42" s="106"/>
      <c r="GB42" s="106"/>
      <c r="GC42" s="106"/>
      <c r="GD42" s="106"/>
      <c r="GE42" s="106"/>
      <c r="GF42" s="106"/>
      <c r="GG42" s="106"/>
      <c r="GH42" s="106"/>
      <c r="GI42" s="106"/>
      <c r="GJ42" s="106"/>
      <c r="GK42" s="106"/>
      <c r="GL42" s="106"/>
      <c r="GM42" s="106"/>
      <c r="GN42" s="106"/>
      <c r="GO42" s="106"/>
      <c r="GP42" s="106"/>
      <c r="GQ42" s="106"/>
      <c r="GR42" s="106"/>
      <c r="GS42" s="106"/>
      <c r="GT42" s="106"/>
      <c r="GU42" s="106"/>
      <c r="GV42" s="106"/>
      <c r="GW42" s="106"/>
      <c r="GX42" s="106"/>
      <c r="GY42" s="106"/>
      <c r="GZ42" s="106"/>
      <c r="HA42" s="106"/>
      <c r="HB42" s="106"/>
      <c r="HC42" s="106"/>
      <c r="HD42" s="106"/>
      <c r="HE42" s="106"/>
      <c r="HF42" s="106"/>
      <c r="HG42" s="106"/>
      <c r="HH42" s="106"/>
      <c r="HI42" s="106"/>
      <c r="HJ42" s="106"/>
      <c r="HK42" s="106"/>
      <c r="HL42" s="106"/>
      <c r="HM42" s="106"/>
      <c r="HN42" s="106"/>
      <c r="HO42" s="106"/>
      <c r="HP42" s="106"/>
      <c r="HQ42" s="106"/>
      <c r="HR42" s="106"/>
      <c r="HS42" s="106"/>
      <c r="HT42" s="106"/>
      <c r="HU42" s="106"/>
      <c r="HV42" s="106"/>
      <c r="HW42" s="106"/>
      <c r="HX42" s="106"/>
      <c r="HY42" s="106"/>
      <c r="HZ42" s="106"/>
      <c r="IA42" s="106"/>
      <c r="IB42" s="106"/>
      <c r="IC42" s="106"/>
      <c r="ID42" s="106"/>
      <c r="IE42" s="106"/>
      <c r="IF42" s="106"/>
      <c r="IG42" s="106"/>
      <c r="IH42" s="106"/>
      <c r="II42" s="106"/>
      <c r="IJ42" s="106"/>
      <c r="IK42" s="106"/>
      <c r="IL42" s="106"/>
      <c r="IM42" s="106"/>
      <c r="IN42" s="106"/>
      <c r="IO42" s="106"/>
    </row>
    <row r="43" ht="15" customHeight="1" spans="1:249">
      <c r="A43" s="197"/>
      <c r="B43" s="197"/>
      <c r="C43" s="197"/>
      <c r="D43" s="197"/>
      <c r="E43" s="197"/>
      <c r="F43" s="197"/>
      <c r="G43" s="197"/>
      <c r="H43" s="197"/>
      <c r="I43" s="197"/>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6"/>
      <c r="BR43" s="106"/>
      <c r="BS43" s="106"/>
      <c r="BT43" s="106"/>
      <c r="BU43" s="106"/>
      <c r="BV43" s="106"/>
      <c r="BW43" s="106"/>
      <c r="BX43" s="106"/>
      <c r="BY43" s="106"/>
      <c r="BZ43" s="106"/>
      <c r="CA43" s="106"/>
      <c r="CB43" s="106"/>
      <c r="CC43" s="106"/>
      <c r="CD43" s="106"/>
      <c r="CE43" s="106"/>
      <c r="CF43" s="106"/>
      <c r="CG43" s="106"/>
      <c r="CH43" s="106"/>
      <c r="CI43" s="106"/>
      <c r="CJ43" s="106"/>
      <c r="CK43" s="106"/>
      <c r="CL43" s="106"/>
      <c r="CM43" s="106"/>
      <c r="CN43" s="106"/>
      <c r="CO43" s="106"/>
      <c r="CP43" s="106"/>
      <c r="CQ43" s="106"/>
      <c r="CR43" s="106"/>
      <c r="CS43" s="106"/>
      <c r="CT43" s="106"/>
      <c r="CU43" s="106"/>
      <c r="CV43" s="106"/>
      <c r="CW43" s="106"/>
      <c r="CX43" s="106"/>
      <c r="CY43" s="106"/>
      <c r="CZ43" s="106"/>
      <c r="DA43" s="106"/>
      <c r="DB43" s="106"/>
      <c r="DC43" s="106"/>
      <c r="DD43" s="106"/>
      <c r="DE43" s="106"/>
      <c r="DF43" s="106"/>
      <c r="DG43" s="106"/>
      <c r="DH43" s="106"/>
      <c r="DI43" s="106"/>
      <c r="DJ43" s="106"/>
      <c r="DK43" s="106"/>
      <c r="DL43" s="106"/>
      <c r="DM43" s="106"/>
      <c r="DN43" s="106"/>
      <c r="DO43" s="106"/>
      <c r="DP43" s="106"/>
      <c r="DQ43" s="106"/>
      <c r="DR43" s="106"/>
      <c r="DS43" s="106"/>
      <c r="DT43" s="106"/>
      <c r="DU43" s="106"/>
      <c r="DV43" s="106"/>
      <c r="DW43" s="106"/>
      <c r="DX43" s="106"/>
      <c r="DY43" s="106"/>
      <c r="DZ43" s="106"/>
      <c r="EA43" s="106"/>
      <c r="EB43" s="106"/>
      <c r="EC43" s="106"/>
      <c r="ED43" s="106"/>
      <c r="EE43" s="106"/>
      <c r="EF43" s="106"/>
      <c r="EG43" s="106"/>
      <c r="EH43" s="106"/>
      <c r="EI43" s="106"/>
      <c r="EJ43" s="106"/>
      <c r="EK43" s="106"/>
      <c r="EL43" s="106"/>
      <c r="EM43" s="106"/>
      <c r="EN43" s="106"/>
      <c r="EO43" s="106"/>
      <c r="EP43" s="106"/>
      <c r="EQ43" s="106"/>
      <c r="ER43" s="106"/>
      <c r="ES43" s="106"/>
      <c r="ET43" s="106"/>
      <c r="EU43" s="106"/>
      <c r="EV43" s="106"/>
      <c r="EW43" s="106"/>
      <c r="EX43" s="106"/>
      <c r="EY43" s="106"/>
      <c r="EZ43" s="106"/>
      <c r="FA43" s="106"/>
      <c r="FB43" s="106"/>
      <c r="FC43" s="106"/>
      <c r="FD43" s="106"/>
      <c r="FE43" s="106"/>
      <c r="FF43" s="106"/>
      <c r="FG43" s="106"/>
      <c r="FH43" s="106"/>
      <c r="FI43" s="106"/>
      <c r="FJ43" s="106"/>
      <c r="FK43" s="106"/>
      <c r="FL43" s="106"/>
      <c r="FM43" s="106"/>
      <c r="FN43" s="106"/>
      <c r="FO43" s="106"/>
      <c r="FP43" s="106"/>
      <c r="FQ43" s="106"/>
      <c r="FR43" s="106"/>
      <c r="FS43" s="106"/>
      <c r="FT43" s="106"/>
      <c r="FU43" s="106"/>
      <c r="FV43" s="106"/>
      <c r="FW43" s="106"/>
      <c r="FX43" s="106"/>
      <c r="FY43" s="106"/>
      <c r="FZ43" s="106"/>
      <c r="GA43" s="106"/>
      <c r="GB43" s="106"/>
      <c r="GC43" s="106"/>
      <c r="GD43" s="106"/>
      <c r="GE43" s="106"/>
      <c r="GF43" s="106"/>
      <c r="GG43" s="106"/>
      <c r="GH43" s="106"/>
      <c r="GI43" s="106"/>
      <c r="GJ43" s="106"/>
      <c r="GK43" s="106"/>
      <c r="GL43" s="106"/>
      <c r="GM43" s="106"/>
      <c r="GN43" s="106"/>
      <c r="GO43" s="106"/>
      <c r="GP43" s="106"/>
      <c r="GQ43" s="106"/>
      <c r="GR43" s="106"/>
      <c r="GS43" s="106"/>
      <c r="GT43" s="106"/>
      <c r="GU43" s="106"/>
      <c r="GV43" s="106"/>
      <c r="GW43" s="106"/>
      <c r="GX43" s="106"/>
      <c r="GY43" s="106"/>
      <c r="GZ43" s="106"/>
      <c r="HA43" s="106"/>
      <c r="HB43" s="106"/>
      <c r="HC43" s="106"/>
      <c r="HD43" s="106"/>
      <c r="HE43" s="106"/>
      <c r="HF43" s="106"/>
      <c r="HG43" s="106"/>
      <c r="HH43" s="106"/>
      <c r="HI43" s="106"/>
      <c r="HJ43" s="106"/>
      <c r="HK43" s="106"/>
      <c r="HL43" s="106"/>
      <c r="HM43" s="106"/>
      <c r="HN43" s="106"/>
      <c r="HO43" s="106"/>
      <c r="HP43" s="106"/>
      <c r="HQ43" s="106"/>
      <c r="HR43" s="106"/>
      <c r="HS43" s="106"/>
      <c r="HT43" s="106"/>
      <c r="HU43" s="106"/>
      <c r="HV43" s="106"/>
      <c r="HW43" s="106"/>
      <c r="HX43" s="106"/>
      <c r="HY43" s="106"/>
      <c r="HZ43" s="106"/>
      <c r="IA43" s="106"/>
      <c r="IB43" s="106"/>
      <c r="IC43" s="106"/>
      <c r="ID43" s="106"/>
      <c r="IE43" s="106"/>
      <c r="IF43" s="106"/>
      <c r="IG43" s="106"/>
      <c r="IH43" s="106"/>
      <c r="II43" s="106"/>
      <c r="IJ43" s="106"/>
      <c r="IK43" s="106"/>
      <c r="IL43" s="106"/>
      <c r="IM43" s="106"/>
      <c r="IN43" s="106"/>
      <c r="IO43" s="106"/>
    </row>
    <row r="44" ht="15" customHeight="1" spans="1:249">
      <c r="A44" s="197"/>
      <c r="B44" s="197"/>
      <c r="C44" s="197"/>
      <c r="D44" s="197"/>
      <c r="E44" s="197"/>
      <c r="F44" s="197"/>
      <c r="G44" s="197"/>
      <c r="H44" s="197"/>
      <c r="I44" s="197"/>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X44" s="106"/>
      <c r="BY44" s="106"/>
      <c r="BZ44" s="106"/>
      <c r="CA44" s="106"/>
      <c r="CB44" s="106"/>
      <c r="CC44" s="106"/>
      <c r="CD44" s="106"/>
      <c r="CE44" s="106"/>
      <c r="CF44" s="106"/>
      <c r="CG44" s="106"/>
      <c r="CH44" s="106"/>
      <c r="CI44" s="106"/>
      <c r="CJ44" s="106"/>
      <c r="CK44" s="106"/>
      <c r="CL44" s="106"/>
      <c r="CM44" s="106"/>
      <c r="CN44" s="106"/>
      <c r="CO44" s="106"/>
      <c r="CP44" s="106"/>
      <c r="CQ44" s="106"/>
      <c r="CR44" s="106"/>
      <c r="CS44" s="106"/>
      <c r="CT44" s="106"/>
      <c r="CU44" s="106"/>
      <c r="CV44" s="106"/>
      <c r="CW44" s="106"/>
      <c r="CX44" s="106"/>
      <c r="CY44" s="106"/>
      <c r="CZ44" s="106"/>
      <c r="DA44" s="106"/>
      <c r="DB44" s="106"/>
      <c r="DC44" s="106"/>
      <c r="DD44" s="106"/>
      <c r="DE44" s="106"/>
      <c r="DF44" s="106"/>
      <c r="DG44" s="106"/>
      <c r="DH44" s="106"/>
      <c r="DI44" s="106"/>
      <c r="DJ44" s="106"/>
      <c r="DK44" s="106"/>
      <c r="DL44" s="106"/>
      <c r="DM44" s="106"/>
      <c r="DN44" s="106"/>
      <c r="DO44" s="106"/>
      <c r="DP44" s="106"/>
      <c r="DQ44" s="106"/>
      <c r="DR44" s="106"/>
      <c r="DS44" s="106"/>
      <c r="DT44" s="106"/>
      <c r="DU44" s="106"/>
      <c r="DV44" s="106"/>
      <c r="DW44" s="106"/>
      <c r="DX44" s="106"/>
      <c r="DY44" s="106"/>
      <c r="DZ44" s="106"/>
      <c r="EA44" s="106"/>
      <c r="EB44" s="106"/>
      <c r="EC44" s="106"/>
      <c r="ED44" s="106"/>
      <c r="EE44" s="106"/>
      <c r="EF44" s="106"/>
      <c r="EG44" s="106"/>
      <c r="EH44" s="106"/>
      <c r="EI44" s="106"/>
      <c r="EJ44" s="106"/>
      <c r="EK44" s="106"/>
      <c r="EL44" s="106"/>
      <c r="EM44" s="106"/>
      <c r="EN44" s="106"/>
      <c r="EO44" s="106"/>
      <c r="EP44" s="106"/>
      <c r="EQ44" s="106"/>
      <c r="ER44" s="106"/>
      <c r="ES44" s="106"/>
      <c r="ET44" s="106"/>
      <c r="EU44" s="106"/>
      <c r="EV44" s="106"/>
      <c r="EW44" s="106"/>
      <c r="EX44" s="106"/>
      <c r="EY44" s="106"/>
      <c r="EZ44" s="106"/>
      <c r="FA44" s="106"/>
      <c r="FB44" s="106"/>
      <c r="FC44" s="106"/>
      <c r="FD44" s="106"/>
      <c r="FE44" s="106"/>
      <c r="FF44" s="106"/>
      <c r="FG44" s="106"/>
      <c r="FH44" s="106"/>
      <c r="FI44" s="106"/>
      <c r="FJ44" s="106"/>
      <c r="FK44" s="106"/>
      <c r="FL44" s="106"/>
      <c r="FM44" s="106"/>
      <c r="FN44" s="106"/>
      <c r="FO44" s="106"/>
      <c r="FP44" s="106"/>
      <c r="FQ44" s="106"/>
      <c r="FR44" s="106"/>
      <c r="FS44" s="106"/>
      <c r="FT44" s="106"/>
      <c r="FU44" s="106"/>
      <c r="FV44" s="106"/>
      <c r="FW44" s="106"/>
      <c r="FX44" s="106"/>
      <c r="FY44" s="106"/>
      <c r="FZ44" s="106"/>
      <c r="GA44" s="106"/>
      <c r="GB44" s="106"/>
      <c r="GC44" s="106"/>
      <c r="GD44" s="106"/>
      <c r="GE44" s="106"/>
      <c r="GF44" s="106"/>
      <c r="GG44" s="106"/>
      <c r="GH44" s="106"/>
      <c r="GI44" s="106"/>
      <c r="GJ44" s="106"/>
      <c r="GK44" s="106"/>
      <c r="GL44" s="106"/>
      <c r="GM44" s="106"/>
      <c r="GN44" s="106"/>
      <c r="GO44" s="106"/>
      <c r="GP44" s="106"/>
      <c r="GQ44" s="106"/>
      <c r="GR44" s="106"/>
      <c r="GS44" s="106"/>
      <c r="GT44" s="106"/>
      <c r="GU44" s="106"/>
      <c r="GV44" s="106"/>
      <c r="GW44" s="106"/>
      <c r="GX44" s="106"/>
      <c r="GY44" s="106"/>
      <c r="GZ44" s="106"/>
      <c r="HA44" s="106"/>
      <c r="HB44" s="106"/>
      <c r="HC44" s="106"/>
      <c r="HD44" s="106"/>
      <c r="HE44" s="106"/>
      <c r="HF44" s="106"/>
      <c r="HG44" s="106"/>
      <c r="HH44" s="106"/>
      <c r="HI44" s="106"/>
      <c r="HJ44" s="106"/>
      <c r="HK44" s="106"/>
      <c r="HL44" s="106"/>
      <c r="HM44" s="106"/>
      <c r="HN44" s="106"/>
      <c r="HO44" s="106"/>
      <c r="HP44" s="106"/>
      <c r="HQ44" s="106"/>
      <c r="HR44" s="106"/>
      <c r="HS44" s="106"/>
      <c r="HT44" s="106"/>
      <c r="HU44" s="106"/>
      <c r="HV44" s="106"/>
      <c r="HW44" s="106"/>
      <c r="HX44" s="106"/>
      <c r="HY44" s="106"/>
      <c r="HZ44" s="106"/>
      <c r="IA44" s="106"/>
      <c r="IB44" s="106"/>
      <c r="IC44" s="106"/>
      <c r="ID44" s="106"/>
      <c r="IE44" s="106"/>
      <c r="IF44" s="106"/>
      <c r="IG44" s="106"/>
      <c r="IH44" s="106"/>
      <c r="II44" s="106"/>
      <c r="IJ44" s="106"/>
      <c r="IK44" s="106"/>
      <c r="IL44" s="106"/>
      <c r="IM44" s="106"/>
      <c r="IN44" s="106"/>
      <c r="IO44" s="106"/>
    </row>
    <row r="45" ht="15" customHeight="1" spans="1:249">
      <c r="A45" s="197"/>
      <c r="B45" s="197"/>
      <c r="C45" s="197"/>
      <c r="D45" s="197"/>
      <c r="E45" s="197"/>
      <c r="F45" s="197"/>
      <c r="G45" s="197"/>
      <c r="H45" s="197"/>
      <c r="I45" s="197"/>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c r="BY45" s="106"/>
      <c r="BZ45" s="106"/>
      <c r="CA45" s="106"/>
      <c r="CB45" s="106"/>
      <c r="CC45" s="106"/>
      <c r="CD45" s="106"/>
      <c r="CE45" s="106"/>
      <c r="CF45" s="106"/>
      <c r="CG45" s="106"/>
      <c r="CH45" s="106"/>
      <c r="CI45" s="106"/>
      <c r="CJ45" s="106"/>
      <c r="CK45" s="106"/>
      <c r="CL45" s="106"/>
      <c r="CM45" s="106"/>
      <c r="CN45" s="106"/>
      <c r="CO45" s="106"/>
      <c r="CP45" s="106"/>
      <c r="CQ45" s="106"/>
      <c r="CR45" s="106"/>
      <c r="CS45" s="106"/>
      <c r="CT45" s="106"/>
      <c r="CU45" s="106"/>
      <c r="CV45" s="106"/>
      <c r="CW45" s="106"/>
      <c r="CX45" s="106"/>
      <c r="CY45" s="106"/>
      <c r="CZ45" s="106"/>
      <c r="DA45" s="106"/>
      <c r="DB45" s="106"/>
      <c r="DC45" s="106"/>
      <c r="DD45" s="106"/>
      <c r="DE45" s="106"/>
      <c r="DF45" s="106"/>
      <c r="DG45" s="106"/>
      <c r="DH45" s="106"/>
      <c r="DI45" s="106"/>
      <c r="DJ45" s="106"/>
      <c r="DK45" s="106"/>
      <c r="DL45" s="106"/>
      <c r="DM45" s="106"/>
      <c r="DN45" s="106"/>
      <c r="DO45" s="106"/>
      <c r="DP45" s="106"/>
      <c r="DQ45" s="106"/>
      <c r="DR45" s="106"/>
      <c r="DS45" s="106"/>
      <c r="DT45" s="106"/>
      <c r="DU45" s="106"/>
      <c r="DV45" s="106"/>
      <c r="DW45" s="106"/>
      <c r="DX45" s="106"/>
      <c r="DY45" s="106"/>
      <c r="DZ45" s="106"/>
      <c r="EA45" s="106"/>
      <c r="EB45" s="106"/>
      <c r="EC45" s="106"/>
      <c r="ED45" s="106"/>
      <c r="EE45" s="106"/>
      <c r="EF45" s="106"/>
      <c r="EG45" s="106"/>
      <c r="EH45" s="106"/>
      <c r="EI45" s="106"/>
      <c r="EJ45" s="106"/>
      <c r="EK45" s="106"/>
      <c r="EL45" s="106"/>
      <c r="EM45" s="106"/>
      <c r="EN45" s="106"/>
      <c r="EO45" s="106"/>
      <c r="EP45" s="106"/>
      <c r="EQ45" s="106"/>
      <c r="ER45" s="106"/>
      <c r="ES45" s="106"/>
      <c r="ET45" s="106"/>
      <c r="EU45" s="106"/>
      <c r="EV45" s="106"/>
      <c r="EW45" s="106"/>
      <c r="EX45" s="106"/>
      <c r="EY45" s="106"/>
      <c r="EZ45" s="106"/>
      <c r="FA45" s="106"/>
      <c r="FB45" s="106"/>
      <c r="FC45" s="106"/>
      <c r="FD45" s="106"/>
      <c r="FE45" s="106"/>
      <c r="FF45" s="106"/>
      <c r="FG45" s="106"/>
      <c r="FH45" s="106"/>
      <c r="FI45" s="106"/>
      <c r="FJ45" s="106"/>
      <c r="FK45" s="106"/>
      <c r="FL45" s="106"/>
      <c r="FM45" s="106"/>
      <c r="FN45" s="106"/>
      <c r="FO45" s="106"/>
      <c r="FP45" s="106"/>
      <c r="FQ45" s="106"/>
      <c r="FR45" s="106"/>
      <c r="FS45" s="106"/>
      <c r="FT45" s="106"/>
      <c r="FU45" s="106"/>
      <c r="FV45" s="106"/>
      <c r="FW45" s="106"/>
      <c r="FX45" s="106"/>
      <c r="FY45" s="106"/>
      <c r="FZ45" s="106"/>
      <c r="GA45" s="106"/>
      <c r="GB45" s="106"/>
      <c r="GC45" s="106"/>
      <c r="GD45" s="106"/>
      <c r="GE45" s="106"/>
      <c r="GF45" s="106"/>
      <c r="GG45" s="106"/>
      <c r="GH45" s="106"/>
      <c r="GI45" s="106"/>
      <c r="GJ45" s="106"/>
      <c r="GK45" s="106"/>
      <c r="GL45" s="106"/>
      <c r="GM45" s="106"/>
      <c r="GN45" s="106"/>
      <c r="GO45" s="106"/>
      <c r="GP45" s="106"/>
      <c r="GQ45" s="106"/>
      <c r="GR45" s="106"/>
      <c r="GS45" s="106"/>
      <c r="GT45" s="106"/>
      <c r="GU45" s="106"/>
      <c r="GV45" s="106"/>
      <c r="GW45" s="106"/>
      <c r="GX45" s="106"/>
      <c r="GY45" s="106"/>
      <c r="GZ45" s="106"/>
      <c r="HA45" s="106"/>
      <c r="HB45" s="106"/>
      <c r="HC45" s="106"/>
      <c r="HD45" s="106"/>
      <c r="HE45" s="106"/>
      <c r="HF45" s="106"/>
      <c r="HG45" s="106"/>
      <c r="HH45" s="106"/>
      <c r="HI45" s="106"/>
      <c r="HJ45" s="106"/>
      <c r="HK45" s="106"/>
      <c r="HL45" s="106"/>
      <c r="HM45" s="106"/>
      <c r="HN45" s="106"/>
      <c r="HO45" s="106"/>
      <c r="HP45" s="106"/>
      <c r="HQ45" s="106"/>
      <c r="HR45" s="106"/>
      <c r="HS45" s="106"/>
      <c r="HT45" s="106"/>
      <c r="HU45" s="106"/>
      <c r="HV45" s="106"/>
      <c r="HW45" s="106"/>
      <c r="HX45" s="106"/>
      <c r="HY45" s="106"/>
      <c r="HZ45" s="106"/>
      <c r="IA45" s="106"/>
      <c r="IB45" s="106"/>
      <c r="IC45" s="106"/>
      <c r="ID45" s="106"/>
      <c r="IE45" s="106"/>
      <c r="IF45" s="106"/>
      <c r="IG45" s="106"/>
      <c r="IH45" s="106"/>
      <c r="II45" s="106"/>
      <c r="IJ45" s="106"/>
      <c r="IK45" s="106"/>
      <c r="IL45" s="106"/>
      <c r="IM45" s="106"/>
      <c r="IN45" s="106"/>
      <c r="IO45" s="106"/>
    </row>
    <row r="46" ht="15" customHeight="1" spans="1:249">
      <c r="A46" s="197"/>
      <c r="B46" s="197"/>
      <c r="C46" s="197"/>
      <c r="D46" s="197"/>
      <c r="E46" s="197"/>
      <c r="F46" s="197"/>
      <c r="G46" s="197"/>
      <c r="H46" s="197"/>
      <c r="I46" s="197"/>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6"/>
      <c r="BR46" s="106"/>
      <c r="BS46" s="106"/>
      <c r="BT46" s="106"/>
      <c r="BU46" s="106"/>
      <c r="BV46" s="106"/>
      <c r="BW46" s="106"/>
      <c r="BX46" s="106"/>
      <c r="BY46" s="106"/>
      <c r="BZ46" s="106"/>
      <c r="CA46" s="106"/>
      <c r="CB46" s="106"/>
      <c r="CC46" s="106"/>
      <c r="CD46" s="106"/>
      <c r="CE46" s="106"/>
      <c r="CF46" s="106"/>
      <c r="CG46" s="106"/>
      <c r="CH46" s="106"/>
      <c r="CI46" s="106"/>
      <c r="CJ46" s="106"/>
      <c r="CK46" s="106"/>
      <c r="CL46" s="106"/>
      <c r="CM46" s="106"/>
      <c r="CN46" s="106"/>
      <c r="CO46" s="106"/>
      <c r="CP46" s="106"/>
      <c r="CQ46" s="106"/>
      <c r="CR46" s="106"/>
      <c r="CS46" s="106"/>
      <c r="CT46" s="106"/>
      <c r="CU46" s="106"/>
      <c r="CV46" s="106"/>
      <c r="CW46" s="106"/>
      <c r="CX46" s="106"/>
      <c r="CY46" s="106"/>
      <c r="CZ46" s="106"/>
      <c r="DA46" s="106"/>
      <c r="DB46" s="106"/>
      <c r="DC46" s="106"/>
      <c r="DD46" s="106"/>
      <c r="DE46" s="106"/>
      <c r="DF46" s="106"/>
      <c r="DG46" s="106"/>
      <c r="DH46" s="106"/>
      <c r="DI46" s="106"/>
      <c r="DJ46" s="106"/>
      <c r="DK46" s="106"/>
      <c r="DL46" s="106"/>
      <c r="DM46" s="106"/>
      <c r="DN46" s="106"/>
      <c r="DO46" s="106"/>
      <c r="DP46" s="106"/>
      <c r="DQ46" s="106"/>
      <c r="DR46" s="106"/>
      <c r="DS46" s="106"/>
      <c r="DT46" s="106"/>
      <c r="DU46" s="106"/>
      <c r="DV46" s="106"/>
      <c r="DW46" s="106"/>
      <c r="DX46" s="106"/>
      <c r="DY46" s="106"/>
      <c r="DZ46" s="106"/>
      <c r="EA46" s="106"/>
      <c r="EB46" s="106"/>
      <c r="EC46" s="106"/>
      <c r="ED46" s="106"/>
      <c r="EE46" s="106"/>
      <c r="EF46" s="106"/>
      <c r="EG46" s="106"/>
      <c r="EH46" s="106"/>
      <c r="EI46" s="106"/>
      <c r="EJ46" s="106"/>
      <c r="EK46" s="106"/>
      <c r="EL46" s="106"/>
      <c r="EM46" s="106"/>
      <c r="EN46" s="106"/>
      <c r="EO46" s="106"/>
      <c r="EP46" s="106"/>
      <c r="EQ46" s="106"/>
      <c r="ER46" s="106"/>
      <c r="ES46" s="106"/>
      <c r="ET46" s="106"/>
      <c r="EU46" s="106"/>
      <c r="EV46" s="106"/>
      <c r="EW46" s="106"/>
      <c r="EX46" s="106"/>
      <c r="EY46" s="106"/>
      <c r="EZ46" s="106"/>
      <c r="FA46" s="106"/>
      <c r="FB46" s="106"/>
      <c r="FC46" s="106"/>
      <c r="FD46" s="106"/>
      <c r="FE46" s="106"/>
      <c r="FF46" s="106"/>
      <c r="FG46" s="106"/>
      <c r="FH46" s="106"/>
      <c r="FI46" s="106"/>
      <c r="FJ46" s="106"/>
      <c r="FK46" s="106"/>
      <c r="FL46" s="106"/>
      <c r="FM46" s="106"/>
      <c r="FN46" s="106"/>
      <c r="FO46" s="106"/>
      <c r="FP46" s="106"/>
      <c r="FQ46" s="106"/>
      <c r="FR46" s="106"/>
      <c r="FS46" s="106"/>
      <c r="FT46" s="106"/>
      <c r="FU46" s="106"/>
      <c r="FV46" s="106"/>
      <c r="FW46" s="106"/>
      <c r="FX46" s="106"/>
      <c r="FY46" s="106"/>
      <c r="FZ46" s="106"/>
      <c r="GA46" s="106"/>
      <c r="GB46" s="106"/>
      <c r="GC46" s="106"/>
      <c r="GD46" s="106"/>
      <c r="GE46" s="106"/>
      <c r="GF46" s="106"/>
      <c r="GG46" s="106"/>
      <c r="GH46" s="106"/>
      <c r="GI46" s="106"/>
      <c r="GJ46" s="106"/>
      <c r="GK46" s="106"/>
      <c r="GL46" s="106"/>
      <c r="GM46" s="106"/>
      <c r="GN46" s="106"/>
      <c r="GO46" s="106"/>
      <c r="GP46" s="106"/>
      <c r="GQ46" s="106"/>
      <c r="GR46" s="106"/>
      <c r="GS46" s="106"/>
      <c r="GT46" s="106"/>
      <c r="GU46" s="106"/>
      <c r="GV46" s="106"/>
      <c r="GW46" s="106"/>
      <c r="GX46" s="106"/>
      <c r="GY46" s="106"/>
      <c r="GZ46" s="106"/>
      <c r="HA46" s="106"/>
      <c r="HB46" s="106"/>
      <c r="HC46" s="106"/>
      <c r="HD46" s="106"/>
      <c r="HE46" s="106"/>
      <c r="HF46" s="106"/>
      <c r="HG46" s="106"/>
      <c r="HH46" s="106"/>
      <c r="HI46" s="106"/>
      <c r="HJ46" s="106"/>
      <c r="HK46" s="106"/>
      <c r="HL46" s="106"/>
      <c r="HM46" s="106"/>
      <c r="HN46" s="106"/>
      <c r="HO46" s="106"/>
      <c r="HP46" s="106"/>
      <c r="HQ46" s="106"/>
      <c r="HR46" s="106"/>
      <c r="HS46" s="106"/>
      <c r="HT46" s="106"/>
      <c r="HU46" s="106"/>
      <c r="HV46" s="106"/>
      <c r="HW46" s="106"/>
      <c r="HX46" s="106"/>
      <c r="HY46" s="106"/>
      <c r="HZ46" s="106"/>
      <c r="IA46" s="106"/>
      <c r="IB46" s="106"/>
      <c r="IC46" s="106"/>
      <c r="ID46" s="106"/>
      <c r="IE46" s="106"/>
      <c r="IF46" s="106"/>
      <c r="IG46" s="106"/>
      <c r="IH46" s="106"/>
      <c r="II46" s="106"/>
      <c r="IJ46" s="106"/>
      <c r="IK46" s="106"/>
      <c r="IL46" s="106"/>
      <c r="IM46" s="106"/>
      <c r="IN46" s="106"/>
      <c r="IO46" s="106"/>
    </row>
    <row r="47" ht="15" customHeight="1" spans="10:249">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6"/>
      <c r="BR47" s="106"/>
      <c r="BS47" s="106"/>
      <c r="BT47" s="106"/>
      <c r="BU47" s="106"/>
      <c r="BV47" s="106"/>
      <c r="BW47" s="106"/>
      <c r="BX47" s="106"/>
      <c r="BY47" s="106"/>
      <c r="BZ47" s="106"/>
      <c r="CA47" s="106"/>
      <c r="CB47" s="106"/>
      <c r="CC47" s="106"/>
      <c r="CD47" s="106"/>
      <c r="CE47" s="106"/>
      <c r="CF47" s="106"/>
      <c r="CG47" s="106"/>
      <c r="CH47" s="106"/>
      <c r="CI47" s="106"/>
      <c r="CJ47" s="106"/>
      <c r="CK47" s="106"/>
      <c r="CL47" s="106"/>
      <c r="CM47" s="106"/>
      <c r="CN47" s="106"/>
      <c r="CO47" s="106"/>
      <c r="CP47" s="106"/>
      <c r="CQ47" s="106"/>
      <c r="CR47" s="106"/>
      <c r="CS47" s="106"/>
      <c r="CT47" s="106"/>
      <c r="CU47" s="106"/>
      <c r="CV47" s="106"/>
      <c r="CW47" s="106"/>
      <c r="CX47" s="106"/>
      <c r="CY47" s="106"/>
      <c r="CZ47" s="106"/>
      <c r="DA47" s="106"/>
      <c r="DB47" s="106"/>
      <c r="DC47" s="106"/>
      <c r="DD47" s="106"/>
      <c r="DE47" s="106"/>
      <c r="DF47" s="106"/>
      <c r="DG47" s="106"/>
      <c r="DH47" s="106"/>
      <c r="DI47" s="106"/>
      <c r="DJ47" s="106"/>
      <c r="DK47" s="106"/>
      <c r="DL47" s="106"/>
      <c r="DM47" s="106"/>
      <c r="DN47" s="106"/>
      <c r="DO47" s="106"/>
      <c r="DP47" s="106"/>
      <c r="DQ47" s="106"/>
      <c r="DR47" s="106"/>
      <c r="DS47" s="106"/>
      <c r="DT47" s="106"/>
      <c r="DU47" s="106"/>
      <c r="DV47" s="106"/>
      <c r="DW47" s="106"/>
      <c r="DX47" s="106"/>
      <c r="DY47" s="106"/>
      <c r="DZ47" s="106"/>
      <c r="EA47" s="106"/>
      <c r="EB47" s="106"/>
      <c r="EC47" s="106"/>
      <c r="ED47" s="106"/>
      <c r="EE47" s="106"/>
      <c r="EF47" s="106"/>
      <c r="EG47" s="106"/>
      <c r="EH47" s="106"/>
      <c r="EI47" s="106"/>
      <c r="EJ47" s="106"/>
      <c r="EK47" s="106"/>
      <c r="EL47" s="106"/>
      <c r="EM47" s="106"/>
      <c r="EN47" s="106"/>
      <c r="EO47" s="106"/>
      <c r="EP47" s="106"/>
      <c r="EQ47" s="106"/>
      <c r="ER47" s="106"/>
      <c r="ES47" s="106"/>
      <c r="ET47" s="106"/>
      <c r="EU47" s="106"/>
      <c r="EV47" s="106"/>
      <c r="EW47" s="106"/>
      <c r="EX47" s="106"/>
      <c r="EY47" s="106"/>
      <c r="EZ47" s="106"/>
      <c r="FA47" s="106"/>
      <c r="FB47" s="106"/>
      <c r="FC47" s="106"/>
      <c r="FD47" s="106"/>
      <c r="FE47" s="106"/>
      <c r="FF47" s="106"/>
      <c r="FG47" s="106"/>
      <c r="FH47" s="106"/>
      <c r="FI47" s="106"/>
      <c r="FJ47" s="106"/>
      <c r="FK47" s="106"/>
      <c r="FL47" s="106"/>
      <c r="FM47" s="106"/>
      <c r="FN47" s="106"/>
      <c r="FO47" s="106"/>
      <c r="FP47" s="106"/>
      <c r="FQ47" s="106"/>
      <c r="FR47" s="106"/>
      <c r="FS47" s="106"/>
      <c r="FT47" s="106"/>
      <c r="FU47" s="106"/>
      <c r="FV47" s="106"/>
      <c r="FW47" s="106"/>
      <c r="FX47" s="106"/>
      <c r="FY47" s="106"/>
      <c r="FZ47" s="106"/>
      <c r="GA47" s="106"/>
      <c r="GB47" s="106"/>
      <c r="GC47" s="106"/>
      <c r="GD47" s="106"/>
      <c r="GE47" s="106"/>
      <c r="GF47" s="106"/>
      <c r="GG47" s="106"/>
      <c r="GH47" s="106"/>
      <c r="GI47" s="106"/>
      <c r="GJ47" s="106"/>
      <c r="GK47" s="106"/>
      <c r="GL47" s="106"/>
      <c r="GM47" s="106"/>
      <c r="GN47" s="106"/>
      <c r="GO47" s="106"/>
      <c r="GP47" s="106"/>
      <c r="GQ47" s="106"/>
      <c r="GR47" s="106"/>
      <c r="GS47" s="106"/>
      <c r="GT47" s="106"/>
      <c r="GU47" s="106"/>
      <c r="GV47" s="106"/>
      <c r="GW47" s="106"/>
      <c r="GX47" s="106"/>
      <c r="GY47" s="106"/>
      <c r="GZ47" s="106"/>
      <c r="HA47" s="106"/>
      <c r="HB47" s="106"/>
      <c r="HC47" s="106"/>
      <c r="HD47" s="106"/>
      <c r="HE47" s="106"/>
      <c r="HF47" s="106"/>
      <c r="HG47" s="106"/>
      <c r="HH47" s="106"/>
      <c r="HI47" s="106"/>
      <c r="HJ47" s="106"/>
      <c r="HK47" s="106"/>
      <c r="HL47" s="106"/>
      <c r="HM47" s="106"/>
      <c r="HN47" s="106"/>
      <c r="HO47" s="106"/>
      <c r="HP47" s="106"/>
      <c r="HQ47" s="106"/>
      <c r="HR47" s="106"/>
      <c r="HS47" s="106"/>
      <c r="HT47" s="106"/>
      <c r="HU47" s="106"/>
      <c r="HV47" s="106"/>
      <c r="HW47" s="106"/>
      <c r="HX47" s="106"/>
      <c r="HY47" s="106"/>
      <c r="HZ47" s="106"/>
      <c r="IA47" s="106"/>
      <c r="IB47" s="106"/>
      <c r="IC47" s="106"/>
      <c r="ID47" s="106"/>
      <c r="IE47" s="106"/>
      <c r="IF47" s="106"/>
      <c r="IG47" s="106"/>
      <c r="IH47" s="106"/>
      <c r="II47" s="106"/>
      <c r="IJ47" s="106"/>
      <c r="IK47" s="106"/>
      <c r="IL47" s="106"/>
      <c r="IM47" s="106"/>
      <c r="IN47" s="106"/>
      <c r="IO47" s="106"/>
    </row>
    <row r="48" spans="10:249">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06"/>
      <c r="BS48" s="106"/>
      <c r="BT48" s="106"/>
      <c r="BU48" s="106"/>
      <c r="BV48" s="106"/>
      <c r="BW48" s="106"/>
      <c r="BX48" s="106"/>
      <c r="BY48" s="106"/>
      <c r="BZ48" s="106"/>
      <c r="CA48" s="106"/>
      <c r="CB48" s="106"/>
      <c r="CC48" s="106"/>
      <c r="CD48" s="106"/>
      <c r="CE48" s="106"/>
      <c r="CF48" s="106"/>
      <c r="CG48" s="106"/>
      <c r="CH48" s="106"/>
      <c r="CI48" s="106"/>
      <c r="CJ48" s="106"/>
      <c r="CK48" s="106"/>
      <c r="CL48" s="106"/>
      <c r="CM48" s="106"/>
      <c r="CN48" s="106"/>
      <c r="CO48" s="106"/>
      <c r="CP48" s="106"/>
      <c r="CQ48" s="106"/>
      <c r="CR48" s="106"/>
      <c r="CS48" s="106"/>
      <c r="CT48" s="106"/>
      <c r="CU48" s="106"/>
      <c r="CV48" s="106"/>
      <c r="CW48" s="106"/>
      <c r="CX48" s="106"/>
      <c r="CY48" s="106"/>
      <c r="CZ48" s="106"/>
      <c r="DA48" s="106"/>
      <c r="DB48" s="106"/>
      <c r="DC48" s="106"/>
      <c r="DD48" s="106"/>
      <c r="DE48" s="106"/>
      <c r="DF48" s="106"/>
      <c r="DG48" s="106"/>
      <c r="DH48" s="106"/>
      <c r="DI48" s="106"/>
      <c r="DJ48" s="106"/>
      <c r="DK48" s="106"/>
      <c r="DL48" s="106"/>
      <c r="DM48" s="106"/>
      <c r="DN48" s="106"/>
      <c r="DO48" s="106"/>
      <c r="DP48" s="106"/>
      <c r="DQ48" s="106"/>
      <c r="DR48" s="106"/>
      <c r="DS48" s="106"/>
      <c r="DT48" s="106"/>
      <c r="DU48" s="106"/>
      <c r="DV48" s="106"/>
      <c r="DW48" s="106"/>
      <c r="DX48" s="106"/>
      <c r="DY48" s="106"/>
      <c r="DZ48" s="106"/>
      <c r="EA48" s="106"/>
      <c r="EB48" s="106"/>
      <c r="EC48" s="106"/>
      <c r="ED48" s="106"/>
      <c r="EE48" s="106"/>
      <c r="EF48" s="106"/>
      <c r="EG48" s="106"/>
      <c r="EH48" s="106"/>
      <c r="EI48" s="106"/>
      <c r="EJ48" s="106"/>
      <c r="EK48" s="106"/>
      <c r="EL48" s="106"/>
      <c r="EM48" s="106"/>
      <c r="EN48" s="106"/>
      <c r="EO48" s="106"/>
      <c r="EP48" s="106"/>
      <c r="EQ48" s="106"/>
      <c r="ER48" s="106"/>
      <c r="ES48" s="106"/>
      <c r="ET48" s="106"/>
      <c r="EU48" s="106"/>
      <c r="EV48" s="106"/>
      <c r="EW48" s="106"/>
      <c r="EX48" s="106"/>
      <c r="EY48" s="106"/>
      <c r="EZ48" s="106"/>
      <c r="FA48" s="106"/>
      <c r="FB48" s="106"/>
      <c r="FC48" s="106"/>
      <c r="FD48" s="106"/>
      <c r="FE48" s="106"/>
      <c r="FF48" s="106"/>
      <c r="FG48" s="106"/>
      <c r="FH48" s="106"/>
      <c r="FI48" s="106"/>
      <c r="FJ48" s="106"/>
      <c r="FK48" s="106"/>
      <c r="FL48" s="106"/>
      <c r="FM48" s="106"/>
      <c r="FN48" s="106"/>
      <c r="FO48" s="106"/>
      <c r="FP48" s="106"/>
      <c r="FQ48" s="106"/>
      <c r="FR48" s="106"/>
      <c r="FS48" s="106"/>
      <c r="FT48" s="106"/>
      <c r="FU48" s="106"/>
      <c r="FV48" s="106"/>
      <c r="FW48" s="106"/>
      <c r="FX48" s="106"/>
      <c r="FY48" s="106"/>
      <c r="FZ48" s="106"/>
      <c r="GA48" s="106"/>
      <c r="GB48" s="106"/>
      <c r="GC48" s="106"/>
      <c r="GD48" s="106"/>
      <c r="GE48" s="106"/>
      <c r="GF48" s="106"/>
      <c r="GG48" s="106"/>
      <c r="GH48" s="106"/>
      <c r="GI48" s="106"/>
      <c r="GJ48" s="106"/>
      <c r="GK48" s="106"/>
      <c r="GL48" s="106"/>
      <c r="GM48" s="106"/>
      <c r="GN48" s="106"/>
      <c r="GO48" s="106"/>
      <c r="GP48" s="106"/>
      <c r="GQ48" s="106"/>
      <c r="GR48" s="106"/>
      <c r="GS48" s="106"/>
      <c r="GT48" s="106"/>
      <c r="GU48" s="106"/>
      <c r="GV48" s="106"/>
      <c r="GW48" s="106"/>
      <c r="GX48" s="106"/>
      <c r="GY48" s="106"/>
      <c r="GZ48" s="106"/>
      <c r="HA48" s="106"/>
      <c r="HB48" s="106"/>
      <c r="HC48" s="106"/>
      <c r="HD48" s="106"/>
      <c r="HE48" s="106"/>
      <c r="HF48" s="106"/>
      <c r="HG48" s="106"/>
      <c r="HH48" s="106"/>
      <c r="HI48" s="106"/>
      <c r="HJ48" s="106"/>
      <c r="HK48" s="106"/>
      <c r="HL48" s="106"/>
      <c r="HM48" s="106"/>
      <c r="HN48" s="106"/>
      <c r="HO48" s="106"/>
      <c r="HP48" s="106"/>
      <c r="HQ48" s="106"/>
      <c r="HR48" s="106"/>
      <c r="HS48" s="106"/>
      <c r="HT48" s="106"/>
      <c r="HU48" s="106"/>
      <c r="HV48" s="106"/>
      <c r="HW48" s="106"/>
      <c r="HX48" s="106"/>
      <c r="HY48" s="106"/>
      <c r="HZ48" s="106"/>
      <c r="IA48" s="106"/>
      <c r="IB48" s="106"/>
      <c r="IC48" s="106"/>
      <c r="ID48" s="106"/>
      <c r="IE48" s="106"/>
      <c r="IF48" s="106"/>
      <c r="IG48" s="106"/>
      <c r="IH48" s="106"/>
      <c r="II48" s="106"/>
      <c r="IJ48" s="106"/>
      <c r="IK48" s="106"/>
      <c r="IL48" s="106"/>
      <c r="IM48" s="106"/>
      <c r="IN48" s="106"/>
      <c r="IO48" s="106"/>
    </row>
    <row r="49" spans="1:249">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6"/>
      <c r="BR49" s="106"/>
      <c r="BS49" s="106"/>
      <c r="BT49" s="106"/>
      <c r="BU49" s="106"/>
      <c r="BV49" s="106"/>
      <c r="BW49" s="106"/>
      <c r="BX49" s="106"/>
      <c r="BY49" s="106"/>
      <c r="BZ49" s="106"/>
      <c r="CA49" s="106"/>
      <c r="CB49" s="106"/>
      <c r="CC49" s="106"/>
      <c r="CD49" s="106"/>
      <c r="CE49" s="106"/>
      <c r="CF49" s="106"/>
      <c r="CG49" s="106"/>
      <c r="CH49" s="106"/>
      <c r="CI49" s="106"/>
      <c r="CJ49" s="106"/>
      <c r="CK49" s="106"/>
      <c r="CL49" s="106"/>
      <c r="CM49" s="106"/>
      <c r="CN49" s="106"/>
      <c r="CO49" s="106"/>
      <c r="CP49" s="106"/>
      <c r="CQ49" s="106"/>
      <c r="CR49" s="106"/>
      <c r="CS49" s="106"/>
      <c r="CT49" s="106"/>
      <c r="CU49" s="106"/>
      <c r="CV49" s="106"/>
      <c r="CW49" s="106"/>
      <c r="CX49" s="106"/>
      <c r="CY49" s="106"/>
      <c r="CZ49" s="106"/>
      <c r="DA49" s="106"/>
      <c r="DB49" s="106"/>
      <c r="DC49" s="106"/>
      <c r="DD49" s="106"/>
      <c r="DE49" s="106"/>
      <c r="DF49" s="106"/>
      <c r="DG49" s="106"/>
      <c r="DH49" s="106"/>
      <c r="DI49" s="106"/>
      <c r="DJ49" s="106"/>
      <c r="DK49" s="106"/>
      <c r="DL49" s="106"/>
      <c r="DM49" s="106"/>
      <c r="DN49" s="106"/>
      <c r="DO49" s="106"/>
      <c r="DP49" s="106"/>
      <c r="DQ49" s="106"/>
      <c r="DR49" s="106"/>
      <c r="DS49" s="106"/>
      <c r="DT49" s="106"/>
      <c r="DU49" s="106"/>
      <c r="DV49" s="106"/>
      <c r="DW49" s="106"/>
      <c r="DX49" s="106"/>
      <c r="DY49" s="106"/>
      <c r="DZ49" s="106"/>
      <c r="EA49" s="106"/>
      <c r="EB49" s="106"/>
      <c r="EC49" s="106"/>
      <c r="ED49" s="106"/>
      <c r="EE49" s="106"/>
      <c r="EF49" s="106"/>
      <c r="EG49" s="106"/>
      <c r="EH49" s="106"/>
      <c r="EI49" s="106"/>
      <c r="EJ49" s="106"/>
      <c r="EK49" s="106"/>
      <c r="EL49" s="106"/>
      <c r="EM49" s="106"/>
      <c r="EN49" s="106"/>
      <c r="EO49" s="106"/>
      <c r="EP49" s="106"/>
      <c r="EQ49" s="106"/>
      <c r="ER49" s="106"/>
      <c r="ES49" s="106"/>
      <c r="ET49" s="106"/>
      <c r="EU49" s="106"/>
      <c r="EV49" s="106"/>
      <c r="EW49" s="106"/>
      <c r="EX49" s="106"/>
      <c r="EY49" s="106"/>
      <c r="EZ49" s="106"/>
      <c r="FA49" s="106"/>
      <c r="FB49" s="106"/>
      <c r="FC49" s="106"/>
      <c r="FD49" s="106"/>
      <c r="FE49" s="106"/>
      <c r="FF49" s="106"/>
      <c r="FG49" s="106"/>
      <c r="FH49" s="106"/>
      <c r="FI49" s="106"/>
      <c r="FJ49" s="106"/>
      <c r="FK49" s="106"/>
      <c r="FL49" s="106"/>
      <c r="FM49" s="106"/>
      <c r="FN49" s="106"/>
      <c r="FO49" s="106"/>
      <c r="FP49" s="106"/>
      <c r="FQ49" s="106"/>
      <c r="FR49" s="106"/>
      <c r="FS49" s="106"/>
      <c r="FT49" s="106"/>
      <c r="FU49" s="106"/>
      <c r="FV49" s="106"/>
      <c r="FW49" s="106"/>
      <c r="FX49" s="106"/>
      <c r="FY49" s="106"/>
      <c r="FZ49" s="106"/>
      <c r="GA49" s="106"/>
      <c r="GB49" s="106"/>
      <c r="GC49" s="106"/>
      <c r="GD49" s="106"/>
      <c r="GE49" s="106"/>
      <c r="GF49" s="106"/>
      <c r="GG49" s="106"/>
      <c r="GH49" s="106"/>
      <c r="GI49" s="106"/>
      <c r="GJ49" s="106"/>
      <c r="GK49" s="106"/>
      <c r="GL49" s="106"/>
      <c r="GM49" s="106"/>
      <c r="GN49" s="106"/>
      <c r="GO49" s="106"/>
      <c r="GP49" s="106"/>
      <c r="GQ49" s="106"/>
      <c r="GR49" s="106"/>
      <c r="GS49" s="106"/>
      <c r="GT49" s="106"/>
      <c r="GU49" s="106"/>
      <c r="GV49" s="106"/>
      <c r="GW49" s="106"/>
      <c r="GX49" s="106"/>
      <c r="GY49" s="106"/>
      <c r="GZ49" s="106"/>
      <c r="HA49" s="106"/>
      <c r="HB49" s="106"/>
      <c r="HC49" s="106"/>
      <c r="HD49" s="106"/>
      <c r="HE49" s="106"/>
      <c r="HF49" s="106"/>
      <c r="HG49" s="106"/>
      <c r="HH49" s="106"/>
      <c r="HI49" s="106"/>
      <c r="HJ49" s="106"/>
      <c r="HK49" s="106"/>
      <c r="HL49" s="106"/>
      <c r="HM49" s="106"/>
      <c r="HN49" s="106"/>
      <c r="HO49" s="106"/>
      <c r="HP49" s="106"/>
      <c r="HQ49" s="106"/>
      <c r="HR49" s="106"/>
      <c r="HS49" s="106"/>
      <c r="HT49" s="106"/>
      <c r="HU49" s="106"/>
      <c r="HV49" s="106"/>
      <c r="HW49" s="106"/>
      <c r="HX49" s="106"/>
      <c r="HY49" s="106"/>
      <c r="HZ49" s="106"/>
      <c r="IA49" s="106"/>
      <c r="IB49" s="106"/>
      <c r="IC49" s="106"/>
      <c r="ID49" s="106"/>
      <c r="IE49" s="106"/>
      <c r="IF49" s="106"/>
      <c r="IG49" s="106"/>
      <c r="IH49" s="106"/>
      <c r="II49" s="106"/>
      <c r="IJ49" s="106"/>
      <c r="IK49" s="106"/>
      <c r="IL49" s="106"/>
      <c r="IM49" s="106"/>
      <c r="IN49" s="106"/>
      <c r="IO49" s="106"/>
    </row>
    <row r="50" spans="1:249">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6"/>
      <c r="BR50" s="106"/>
      <c r="BS50" s="106"/>
      <c r="BT50" s="106"/>
      <c r="BU50" s="106"/>
      <c r="BV50" s="106"/>
      <c r="BW50" s="106"/>
      <c r="BX50" s="106"/>
      <c r="BY50" s="106"/>
      <c r="BZ50" s="106"/>
      <c r="CA50" s="106"/>
      <c r="CB50" s="106"/>
      <c r="CC50" s="106"/>
      <c r="CD50" s="106"/>
      <c r="CE50" s="106"/>
      <c r="CF50" s="106"/>
      <c r="CG50" s="106"/>
      <c r="CH50" s="106"/>
      <c r="CI50" s="106"/>
      <c r="CJ50" s="106"/>
      <c r="CK50" s="106"/>
      <c r="CL50" s="106"/>
      <c r="CM50" s="106"/>
      <c r="CN50" s="106"/>
      <c r="CO50" s="106"/>
      <c r="CP50" s="106"/>
      <c r="CQ50" s="106"/>
      <c r="CR50" s="106"/>
      <c r="CS50" s="106"/>
      <c r="CT50" s="106"/>
      <c r="CU50" s="106"/>
      <c r="CV50" s="106"/>
      <c r="CW50" s="106"/>
      <c r="CX50" s="106"/>
      <c r="CY50" s="106"/>
      <c r="CZ50" s="106"/>
      <c r="DA50" s="106"/>
      <c r="DB50" s="106"/>
      <c r="DC50" s="106"/>
      <c r="DD50" s="106"/>
      <c r="DE50" s="106"/>
      <c r="DF50" s="106"/>
      <c r="DG50" s="106"/>
      <c r="DH50" s="106"/>
      <c r="DI50" s="106"/>
      <c r="DJ50" s="106"/>
      <c r="DK50" s="106"/>
      <c r="DL50" s="106"/>
      <c r="DM50" s="106"/>
      <c r="DN50" s="106"/>
      <c r="DO50" s="106"/>
      <c r="DP50" s="106"/>
      <c r="DQ50" s="106"/>
      <c r="DR50" s="106"/>
      <c r="DS50" s="106"/>
      <c r="DT50" s="106"/>
      <c r="DU50" s="106"/>
      <c r="DV50" s="106"/>
      <c r="DW50" s="106"/>
      <c r="DX50" s="106"/>
      <c r="DY50" s="106"/>
      <c r="DZ50" s="106"/>
      <c r="EA50" s="106"/>
      <c r="EB50" s="106"/>
      <c r="EC50" s="106"/>
      <c r="ED50" s="106"/>
      <c r="EE50" s="106"/>
      <c r="EF50" s="106"/>
      <c r="EG50" s="106"/>
      <c r="EH50" s="106"/>
      <c r="EI50" s="106"/>
      <c r="EJ50" s="106"/>
      <c r="EK50" s="106"/>
      <c r="EL50" s="106"/>
      <c r="EM50" s="106"/>
      <c r="EN50" s="106"/>
      <c r="EO50" s="106"/>
      <c r="EP50" s="106"/>
      <c r="EQ50" s="106"/>
      <c r="ER50" s="106"/>
      <c r="ES50" s="106"/>
      <c r="ET50" s="106"/>
      <c r="EU50" s="106"/>
      <c r="EV50" s="106"/>
      <c r="EW50" s="106"/>
      <c r="EX50" s="106"/>
      <c r="EY50" s="106"/>
      <c r="EZ50" s="106"/>
      <c r="FA50" s="106"/>
      <c r="FB50" s="106"/>
      <c r="FC50" s="106"/>
      <c r="FD50" s="106"/>
      <c r="FE50" s="106"/>
      <c r="FF50" s="106"/>
      <c r="FG50" s="106"/>
      <c r="FH50" s="106"/>
      <c r="FI50" s="106"/>
      <c r="FJ50" s="106"/>
      <c r="FK50" s="106"/>
      <c r="FL50" s="106"/>
      <c r="FM50" s="106"/>
      <c r="FN50" s="106"/>
      <c r="FO50" s="106"/>
      <c r="FP50" s="106"/>
      <c r="FQ50" s="106"/>
      <c r="FR50" s="106"/>
      <c r="FS50" s="106"/>
      <c r="FT50" s="106"/>
      <c r="FU50" s="106"/>
      <c r="FV50" s="106"/>
      <c r="FW50" s="106"/>
      <c r="FX50" s="106"/>
      <c r="FY50" s="106"/>
      <c r="FZ50" s="106"/>
      <c r="GA50" s="106"/>
      <c r="GB50" s="106"/>
      <c r="GC50" s="106"/>
      <c r="GD50" s="106"/>
      <c r="GE50" s="106"/>
      <c r="GF50" s="106"/>
      <c r="GG50" s="106"/>
      <c r="GH50" s="106"/>
      <c r="GI50" s="106"/>
      <c r="GJ50" s="106"/>
      <c r="GK50" s="106"/>
      <c r="GL50" s="106"/>
      <c r="GM50" s="106"/>
      <c r="GN50" s="106"/>
      <c r="GO50" s="106"/>
      <c r="GP50" s="106"/>
      <c r="GQ50" s="106"/>
      <c r="GR50" s="106"/>
      <c r="GS50" s="106"/>
      <c r="GT50" s="106"/>
      <c r="GU50" s="106"/>
      <c r="GV50" s="106"/>
      <c r="GW50" s="106"/>
      <c r="GX50" s="106"/>
      <c r="GY50" s="106"/>
      <c r="GZ50" s="106"/>
      <c r="HA50" s="106"/>
      <c r="HB50" s="106"/>
      <c r="HC50" s="106"/>
      <c r="HD50" s="106"/>
      <c r="HE50" s="106"/>
      <c r="HF50" s="106"/>
      <c r="HG50" s="106"/>
      <c r="HH50" s="106"/>
      <c r="HI50" s="106"/>
      <c r="HJ50" s="106"/>
      <c r="HK50" s="106"/>
      <c r="HL50" s="106"/>
      <c r="HM50" s="106"/>
      <c r="HN50" s="106"/>
      <c r="HO50" s="106"/>
      <c r="HP50" s="106"/>
      <c r="HQ50" s="106"/>
      <c r="HR50" s="106"/>
      <c r="HS50" s="106"/>
      <c r="HT50" s="106"/>
      <c r="HU50" s="106"/>
      <c r="HV50" s="106"/>
      <c r="HW50" s="106"/>
      <c r="HX50" s="106"/>
      <c r="HY50" s="106"/>
      <c r="HZ50" s="106"/>
      <c r="IA50" s="106"/>
      <c r="IB50" s="106"/>
      <c r="IC50" s="106"/>
      <c r="ID50" s="106"/>
      <c r="IE50" s="106"/>
      <c r="IF50" s="106"/>
      <c r="IG50" s="106"/>
      <c r="IH50" s="106"/>
      <c r="II50" s="106"/>
      <c r="IJ50" s="106"/>
      <c r="IK50" s="106"/>
      <c r="IL50" s="106"/>
      <c r="IM50" s="106"/>
      <c r="IN50" s="106"/>
      <c r="IO50" s="106"/>
    </row>
    <row r="51" spans="1:249">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c r="BU51" s="106"/>
      <c r="BV51" s="106"/>
      <c r="BW51" s="106"/>
      <c r="BX51" s="106"/>
      <c r="BY51" s="106"/>
      <c r="BZ51" s="106"/>
      <c r="CA51" s="106"/>
      <c r="CB51" s="106"/>
      <c r="CC51" s="106"/>
      <c r="CD51" s="106"/>
      <c r="CE51" s="106"/>
      <c r="CF51" s="106"/>
      <c r="CG51" s="106"/>
      <c r="CH51" s="106"/>
      <c r="CI51" s="106"/>
      <c r="CJ51" s="106"/>
      <c r="CK51" s="106"/>
      <c r="CL51" s="106"/>
      <c r="CM51" s="106"/>
      <c r="CN51" s="106"/>
      <c r="CO51" s="106"/>
      <c r="CP51" s="106"/>
      <c r="CQ51" s="106"/>
      <c r="CR51" s="106"/>
      <c r="CS51" s="106"/>
      <c r="CT51" s="106"/>
      <c r="CU51" s="106"/>
      <c r="CV51" s="106"/>
      <c r="CW51" s="106"/>
      <c r="CX51" s="106"/>
      <c r="CY51" s="106"/>
      <c r="CZ51" s="106"/>
      <c r="DA51" s="106"/>
      <c r="DB51" s="106"/>
      <c r="DC51" s="106"/>
      <c r="DD51" s="106"/>
      <c r="DE51" s="106"/>
      <c r="DF51" s="106"/>
      <c r="DG51" s="106"/>
      <c r="DH51" s="106"/>
      <c r="DI51" s="106"/>
      <c r="DJ51" s="106"/>
      <c r="DK51" s="106"/>
      <c r="DL51" s="106"/>
      <c r="DM51" s="106"/>
      <c r="DN51" s="106"/>
      <c r="DO51" s="106"/>
      <c r="DP51" s="106"/>
      <c r="DQ51" s="106"/>
      <c r="DR51" s="106"/>
      <c r="DS51" s="106"/>
      <c r="DT51" s="106"/>
      <c r="DU51" s="106"/>
      <c r="DV51" s="106"/>
      <c r="DW51" s="106"/>
      <c r="DX51" s="106"/>
      <c r="DY51" s="106"/>
      <c r="DZ51" s="106"/>
      <c r="EA51" s="106"/>
      <c r="EB51" s="106"/>
      <c r="EC51" s="106"/>
      <c r="ED51" s="106"/>
      <c r="EE51" s="106"/>
      <c r="EF51" s="106"/>
      <c r="EG51" s="106"/>
      <c r="EH51" s="106"/>
      <c r="EI51" s="106"/>
      <c r="EJ51" s="106"/>
      <c r="EK51" s="106"/>
      <c r="EL51" s="106"/>
      <c r="EM51" s="106"/>
      <c r="EN51" s="106"/>
      <c r="EO51" s="106"/>
      <c r="EP51" s="106"/>
      <c r="EQ51" s="106"/>
      <c r="ER51" s="106"/>
      <c r="ES51" s="106"/>
      <c r="ET51" s="106"/>
      <c r="EU51" s="106"/>
      <c r="EV51" s="106"/>
      <c r="EW51" s="106"/>
      <c r="EX51" s="106"/>
      <c r="EY51" s="106"/>
      <c r="EZ51" s="106"/>
      <c r="FA51" s="106"/>
      <c r="FB51" s="106"/>
      <c r="FC51" s="106"/>
      <c r="FD51" s="106"/>
      <c r="FE51" s="106"/>
      <c r="FF51" s="106"/>
      <c r="FG51" s="106"/>
      <c r="FH51" s="106"/>
      <c r="FI51" s="106"/>
      <c r="FJ51" s="106"/>
      <c r="FK51" s="106"/>
      <c r="FL51" s="106"/>
      <c r="FM51" s="106"/>
      <c r="FN51" s="106"/>
      <c r="FO51" s="106"/>
      <c r="FP51" s="106"/>
      <c r="FQ51" s="106"/>
      <c r="FR51" s="106"/>
      <c r="FS51" s="106"/>
      <c r="FT51" s="106"/>
      <c r="FU51" s="106"/>
      <c r="FV51" s="106"/>
      <c r="FW51" s="106"/>
      <c r="FX51" s="106"/>
      <c r="FY51" s="106"/>
      <c r="FZ51" s="106"/>
      <c r="GA51" s="106"/>
      <c r="GB51" s="106"/>
      <c r="GC51" s="106"/>
      <c r="GD51" s="106"/>
      <c r="GE51" s="106"/>
      <c r="GF51" s="106"/>
      <c r="GG51" s="106"/>
      <c r="GH51" s="106"/>
      <c r="GI51" s="106"/>
      <c r="GJ51" s="106"/>
      <c r="GK51" s="106"/>
      <c r="GL51" s="106"/>
      <c r="GM51" s="106"/>
      <c r="GN51" s="106"/>
      <c r="GO51" s="106"/>
      <c r="GP51" s="106"/>
      <c r="GQ51" s="106"/>
      <c r="GR51" s="106"/>
      <c r="GS51" s="106"/>
      <c r="GT51" s="106"/>
      <c r="GU51" s="106"/>
      <c r="GV51" s="106"/>
      <c r="GW51" s="106"/>
      <c r="GX51" s="106"/>
      <c r="GY51" s="106"/>
      <c r="GZ51" s="106"/>
      <c r="HA51" s="106"/>
      <c r="HB51" s="106"/>
      <c r="HC51" s="106"/>
      <c r="HD51" s="106"/>
      <c r="HE51" s="106"/>
      <c r="HF51" s="106"/>
      <c r="HG51" s="106"/>
      <c r="HH51" s="106"/>
      <c r="HI51" s="106"/>
      <c r="HJ51" s="106"/>
      <c r="HK51" s="106"/>
      <c r="HL51" s="106"/>
      <c r="HM51" s="106"/>
      <c r="HN51" s="106"/>
      <c r="HO51" s="106"/>
      <c r="HP51" s="106"/>
      <c r="HQ51" s="106"/>
      <c r="HR51" s="106"/>
      <c r="HS51" s="106"/>
      <c r="HT51" s="106"/>
      <c r="HU51" s="106"/>
      <c r="HV51" s="106"/>
      <c r="HW51" s="106"/>
      <c r="HX51" s="106"/>
      <c r="HY51" s="106"/>
      <c r="HZ51" s="106"/>
      <c r="IA51" s="106"/>
      <c r="IB51" s="106"/>
      <c r="IC51" s="106"/>
      <c r="ID51" s="106"/>
      <c r="IE51" s="106"/>
      <c r="IF51" s="106"/>
      <c r="IG51" s="106"/>
      <c r="IH51" s="106"/>
      <c r="II51" s="106"/>
      <c r="IJ51" s="106"/>
      <c r="IK51" s="106"/>
      <c r="IL51" s="106"/>
      <c r="IM51" s="106"/>
      <c r="IN51" s="106"/>
      <c r="IO51" s="106"/>
    </row>
    <row r="52" spans="1:249">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6"/>
      <c r="BR52" s="106"/>
      <c r="BS52" s="106"/>
      <c r="BT52" s="106"/>
      <c r="BU52" s="106"/>
      <c r="BV52" s="106"/>
      <c r="BW52" s="106"/>
      <c r="BX52" s="106"/>
      <c r="BY52" s="106"/>
      <c r="BZ52" s="106"/>
      <c r="CA52" s="106"/>
      <c r="CB52" s="106"/>
      <c r="CC52" s="106"/>
      <c r="CD52" s="106"/>
      <c r="CE52" s="106"/>
      <c r="CF52" s="106"/>
      <c r="CG52" s="106"/>
      <c r="CH52" s="106"/>
      <c r="CI52" s="106"/>
      <c r="CJ52" s="106"/>
      <c r="CK52" s="106"/>
      <c r="CL52" s="106"/>
      <c r="CM52" s="106"/>
      <c r="CN52" s="106"/>
      <c r="CO52" s="106"/>
      <c r="CP52" s="106"/>
      <c r="CQ52" s="106"/>
      <c r="CR52" s="106"/>
      <c r="CS52" s="106"/>
      <c r="CT52" s="106"/>
      <c r="CU52" s="106"/>
      <c r="CV52" s="106"/>
      <c r="CW52" s="106"/>
      <c r="CX52" s="106"/>
      <c r="CY52" s="106"/>
      <c r="CZ52" s="106"/>
      <c r="DA52" s="106"/>
      <c r="DB52" s="106"/>
      <c r="DC52" s="106"/>
      <c r="DD52" s="106"/>
      <c r="DE52" s="106"/>
      <c r="DF52" s="106"/>
      <c r="DG52" s="106"/>
      <c r="DH52" s="106"/>
      <c r="DI52" s="106"/>
      <c r="DJ52" s="106"/>
      <c r="DK52" s="106"/>
      <c r="DL52" s="106"/>
      <c r="DM52" s="106"/>
      <c r="DN52" s="106"/>
      <c r="DO52" s="106"/>
      <c r="DP52" s="106"/>
      <c r="DQ52" s="106"/>
      <c r="DR52" s="106"/>
      <c r="DS52" s="106"/>
      <c r="DT52" s="106"/>
      <c r="DU52" s="106"/>
      <c r="DV52" s="106"/>
      <c r="DW52" s="106"/>
      <c r="DX52" s="106"/>
      <c r="DY52" s="106"/>
      <c r="DZ52" s="106"/>
      <c r="EA52" s="106"/>
      <c r="EB52" s="106"/>
      <c r="EC52" s="106"/>
      <c r="ED52" s="106"/>
      <c r="EE52" s="106"/>
      <c r="EF52" s="106"/>
      <c r="EG52" s="106"/>
      <c r="EH52" s="106"/>
      <c r="EI52" s="106"/>
      <c r="EJ52" s="106"/>
      <c r="EK52" s="106"/>
      <c r="EL52" s="106"/>
      <c r="EM52" s="106"/>
      <c r="EN52" s="106"/>
      <c r="EO52" s="106"/>
      <c r="EP52" s="106"/>
      <c r="EQ52" s="106"/>
      <c r="ER52" s="106"/>
      <c r="ES52" s="106"/>
      <c r="ET52" s="106"/>
      <c r="EU52" s="106"/>
      <c r="EV52" s="106"/>
      <c r="EW52" s="106"/>
      <c r="EX52" s="106"/>
      <c r="EY52" s="106"/>
      <c r="EZ52" s="106"/>
      <c r="FA52" s="106"/>
      <c r="FB52" s="106"/>
      <c r="FC52" s="106"/>
      <c r="FD52" s="106"/>
      <c r="FE52" s="106"/>
      <c r="FF52" s="106"/>
      <c r="FG52" s="106"/>
      <c r="FH52" s="106"/>
      <c r="FI52" s="106"/>
      <c r="FJ52" s="106"/>
      <c r="FK52" s="106"/>
      <c r="FL52" s="106"/>
      <c r="FM52" s="106"/>
      <c r="FN52" s="106"/>
      <c r="FO52" s="106"/>
      <c r="FP52" s="106"/>
      <c r="FQ52" s="106"/>
      <c r="FR52" s="106"/>
      <c r="FS52" s="106"/>
      <c r="FT52" s="106"/>
      <c r="FU52" s="106"/>
      <c r="FV52" s="106"/>
      <c r="FW52" s="106"/>
      <c r="FX52" s="106"/>
      <c r="FY52" s="106"/>
      <c r="FZ52" s="106"/>
      <c r="GA52" s="106"/>
      <c r="GB52" s="106"/>
      <c r="GC52" s="106"/>
      <c r="GD52" s="106"/>
      <c r="GE52" s="106"/>
      <c r="GF52" s="106"/>
      <c r="GG52" s="106"/>
      <c r="GH52" s="106"/>
      <c r="GI52" s="106"/>
      <c r="GJ52" s="106"/>
      <c r="GK52" s="106"/>
      <c r="GL52" s="106"/>
      <c r="GM52" s="106"/>
      <c r="GN52" s="106"/>
      <c r="GO52" s="106"/>
      <c r="GP52" s="106"/>
      <c r="GQ52" s="106"/>
      <c r="GR52" s="106"/>
      <c r="GS52" s="106"/>
      <c r="GT52" s="106"/>
      <c r="GU52" s="106"/>
      <c r="GV52" s="106"/>
      <c r="GW52" s="106"/>
      <c r="GX52" s="106"/>
      <c r="GY52" s="106"/>
      <c r="GZ52" s="106"/>
      <c r="HA52" s="106"/>
      <c r="HB52" s="106"/>
      <c r="HC52" s="106"/>
      <c r="HD52" s="106"/>
      <c r="HE52" s="106"/>
      <c r="HF52" s="106"/>
      <c r="HG52" s="106"/>
      <c r="HH52" s="106"/>
      <c r="HI52" s="106"/>
      <c r="HJ52" s="106"/>
      <c r="HK52" s="106"/>
      <c r="HL52" s="106"/>
      <c r="HM52" s="106"/>
      <c r="HN52" s="106"/>
      <c r="HO52" s="106"/>
      <c r="HP52" s="106"/>
      <c r="HQ52" s="106"/>
      <c r="HR52" s="106"/>
      <c r="HS52" s="106"/>
      <c r="HT52" s="106"/>
      <c r="HU52" s="106"/>
      <c r="HV52" s="106"/>
      <c r="HW52" s="106"/>
      <c r="HX52" s="106"/>
      <c r="HY52" s="106"/>
      <c r="HZ52" s="106"/>
      <c r="IA52" s="106"/>
      <c r="IB52" s="106"/>
      <c r="IC52" s="106"/>
      <c r="ID52" s="106"/>
      <c r="IE52" s="106"/>
      <c r="IF52" s="106"/>
      <c r="IG52" s="106"/>
      <c r="IH52" s="106"/>
      <c r="II52" s="106"/>
      <c r="IJ52" s="106"/>
      <c r="IK52" s="106"/>
      <c r="IL52" s="106"/>
      <c r="IM52" s="106"/>
      <c r="IN52" s="106"/>
      <c r="IO52" s="106"/>
    </row>
    <row r="53" spans="1:249">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6"/>
      <c r="BR53" s="106"/>
      <c r="BS53" s="106"/>
      <c r="BT53" s="106"/>
      <c r="BU53" s="106"/>
      <c r="BV53" s="106"/>
      <c r="BW53" s="106"/>
      <c r="BX53" s="106"/>
      <c r="BY53" s="106"/>
      <c r="BZ53" s="106"/>
      <c r="CA53" s="106"/>
      <c r="CB53" s="106"/>
      <c r="CC53" s="106"/>
      <c r="CD53" s="106"/>
      <c r="CE53" s="106"/>
      <c r="CF53" s="106"/>
      <c r="CG53" s="106"/>
      <c r="CH53" s="106"/>
      <c r="CI53" s="106"/>
      <c r="CJ53" s="106"/>
      <c r="CK53" s="106"/>
      <c r="CL53" s="106"/>
      <c r="CM53" s="106"/>
      <c r="CN53" s="106"/>
      <c r="CO53" s="106"/>
      <c r="CP53" s="106"/>
      <c r="CQ53" s="106"/>
      <c r="CR53" s="106"/>
      <c r="CS53" s="106"/>
      <c r="CT53" s="106"/>
      <c r="CU53" s="106"/>
      <c r="CV53" s="106"/>
      <c r="CW53" s="106"/>
      <c r="CX53" s="106"/>
      <c r="CY53" s="106"/>
      <c r="CZ53" s="106"/>
      <c r="DA53" s="106"/>
      <c r="DB53" s="106"/>
      <c r="DC53" s="106"/>
      <c r="DD53" s="106"/>
      <c r="DE53" s="106"/>
      <c r="DF53" s="106"/>
      <c r="DG53" s="106"/>
      <c r="DH53" s="106"/>
      <c r="DI53" s="106"/>
      <c r="DJ53" s="106"/>
      <c r="DK53" s="106"/>
      <c r="DL53" s="106"/>
      <c r="DM53" s="106"/>
      <c r="DN53" s="106"/>
      <c r="DO53" s="106"/>
      <c r="DP53" s="106"/>
      <c r="DQ53" s="106"/>
      <c r="DR53" s="106"/>
      <c r="DS53" s="106"/>
      <c r="DT53" s="106"/>
      <c r="DU53" s="106"/>
      <c r="DV53" s="106"/>
      <c r="DW53" s="106"/>
      <c r="DX53" s="106"/>
      <c r="DY53" s="106"/>
      <c r="DZ53" s="106"/>
      <c r="EA53" s="106"/>
      <c r="EB53" s="106"/>
      <c r="EC53" s="106"/>
      <c r="ED53" s="106"/>
      <c r="EE53" s="106"/>
      <c r="EF53" s="106"/>
      <c r="EG53" s="106"/>
      <c r="EH53" s="106"/>
      <c r="EI53" s="106"/>
      <c r="EJ53" s="106"/>
      <c r="EK53" s="106"/>
      <c r="EL53" s="106"/>
      <c r="EM53" s="106"/>
      <c r="EN53" s="106"/>
      <c r="EO53" s="106"/>
      <c r="EP53" s="106"/>
      <c r="EQ53" s="106"/>
      <c r="ER53" s="106"/>
      <c r="ES53" s="106"/>
      <c r="ET53" s="106"/>
      <c r="EU53" s="106"/>
      <c r="EV53" s="106"/>
      <c r="EW53" s="106"/>
      <c r="EX53" s="106"/>
      <c r="EY53" s="106"/>
      <c r="EZ53" s="106"/>
      <c r="FA53" s="106"/>
      <c r="FB53" s="106"/>
      <c r="FC53" s="106"/>
      <c r="FD53" s="106"/>
      <c r="FE53" s="106"/>
      <c r="FF53" s="106"/>
      <c r="FG53" s="106"/>
      <c r="FH53" s="106"/>
      <c r="FI53" s="106"/>
      <c r="FJ53" s="106"/>
      <c r="FK53" s="106"/>
      <c r="FL53" s="106"/>
      <c r="FM53" s="106"/>
      <c r="FN53" s="106"/>
      <c r="FO53" s="106"/>
      <c r="FP53" s="106"/>
      <c r="FQ53" s="106"/>
      <c r="FR53" s="106"/>
      <c r="FS53" s="106"/>
      <c r="FT53" s="106"/>
      <c r="FU53" s="106"/>
      <c r="FV53" s="106"/>
      <c r="FW53" s="106"/>
      <c r="FX53" s="106"/>
      <c r="FY53" s="106"/>
      <c r="FZ53" s="106"/>
      <c r="GA53" s="106"/>
      <c r="GB53" s="106"/>
      <c r="GC53" s="106"/>
      <c r="GD53" s="106"/>
      <c r="GE53" s="106"/>
      <c r="GF53" s="106"/>
      <c r="GG53" s="106"/>
      <c r="GH53" s="106"/>
      <c r="GI53" s="106"/>
      <c r="GJ53" s="106"/>
      <c r="GK53" s="106"/>
      <c r="GL53" s="106"/>
      <c r="GM53" s="106"/>
      <c r="GN53" s="106"/>
      <c r="GO53" s="106"/>
      <c r="GP53" s="106"/>
      <c r="GQ53" s="106"/>
      <c r="GR53" s="106"/>
      <c r="GS53" s="106"/>
      <c r="GT53" s="106"/>
      <c r="GU53" s="106"/>
      <c r="GV53" s="106"/>
      <c r="GW53" s="106"/>
      <c r="GX53" s="106"/>
      <c r="GY53" s="106"/>
      <c r="GZ53" s="106"/>
      <c r="HA53" s="106"/>
      <c r="HB53" s="106"/>
      <c r="HC53" s="106"/>
      <c r="HD53" s="106"/>
      <c r="HE53" s="106"/>
      <c r="HF53" s="106"/>
      <c r="HG53" s="106"/>
      <c r="HH53" s="106"/>
      <c r="HI53" s="106"/>
      <c r="HJ53" s="106"/>
      <c r="HK53" s="106"/>
      <c r="HL53" s="106"/>
      <c r="HM53" s="106"/>
      <c r="HN53" s="106"/>
      <c r="HO53" s="106"/>
      <c r="HP53" s="106"/>
      <c r="HQ53" s="106"/>
      <c r="HR53" s="106"/>
      <c r="HS53" s="106"/>
      <c r="HT53" s="106"/>
      <c r="HU53" s="106"/>
      <c r="HV53" s="106"/>
      <c r="HW53" s="106"/>
      <c r="HX53" s="106"/>
      <c r="HY53" s="106"/>
      <c r="HZ53" s="106"/>
      <c r="IA53" s="106"/>
      <c r="IB53" s="106"/>
      <c r="IC53" s="106"/>
      <c r="ID53" s="106"/>
      <c r="IE53" s="106"/>
      <c r="IF53" s="106"/>
      <c r="IG53" s="106"/>
      <c r="IH53" s="106"/>
      <c r="II53" s="106"/>
      <c r="IJ53" s="106"/>
      <c r="IK53" s="106"/>
      <c r="IL53" s="106"/>
      <c r="IM53" s="106"/>
      <c r="IN53" s="106"/>
      <c r="IO53" s="106"/>
    </row>
    <row r="54" spans="1:249">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06"/>
      <c r="BS54" s="106"/>
      <c r="BT54" s="106"/>
      <c r="BU54" s="106"/>
      <c r="BV54" s="106"/>
      <c r="BW54" s="106"/>
      <c r="BX54" s="106"/>
      <c r="BY54" s="106"/>
      <c r="BZ54" s="106"/>
      <c r="CA54" s="106"/>
      <c r="CB54" s="106"/>
      <c r="CC54" s="106"/>
      <c r="CD54" s="106"/>
      <c r="CE54" s="106"/>
      <c r="CF54" s="106"/>
      <c r="CG54" s="106"/>
      <c r="CH54" s="106"/>
      <c r="CI54" s="106"/>
      <c r="CJ54" s="106"/>
      <c r="CK54" s="106"/>
      <c r="CL54" s="106"/>
      <c r="CM54" s="106"/>
      <c r="CN54" s="106"/>
      <c r="CO54" s="106"/>
      <c r="CP54" s="106"/>
      <c r="CQ54" s="106"/>
      <c r="CR54" s="106"/>
      <c r="CS54" s="106"/>
      <c r="CT54" s="106"/>
      <c r="CU54" s="106"/>
      <c r="CV54" s="106"/>
      <c r="CW54" s="106"/>
      <c r="CX54" s="106"/>
      <c r="CY54" s="106"/>
      <c r="CZ54" s="106"/>
      <c r="DA54" s="106"/>
      <c r="DB54" s="106"/>
      <c r="DC54" s="106"/>
      <c r="DD54" s="106"/>
      <c r="DE54" s="106"/>
      <c r="DF54" s="106"/>
      <c r="DG54" s="106"/>
      <c r="DH54" s="106"/>
      <c r="DI54" s="106"/>
      <c r="DJ54" s="106"/>
      <c r="DK54" s="106"/>
      <c r="DL54" s="106"/>
      <c r="DM54" s="106"/>
      <c r="DN54" s="106"/>
      <c r="DO54" s="106"/>
      <c r="DP54" s="106"/>
      <c r="DQ54" s="106"/>
      <c r="DR54" s="106"/>
      <c r="DS54" s="106"/>
      <c r="DT54" s="106"/>
      <c r="DU54" s="106"/>
      <c r="DV54" s="106"/>
      <c r="DW54" s="106"/>
      <c r="DX54" s="106"/>
      <c r="DY54" s="106"/>
      <c r="DZ54" s="106"/>
      <c r="EA54" s="106"/>
      <c r="EB54" s="106"/>
      <c r="EC54" s="106"/>
      <c r="ED54" s="106"/>
      <c r="EE54" s="106"/>
      <c r="EF54" s="106"/>
      <c r="EG54" s="106"/>
      <c r="EH54" s="106"/>
      <c r="EI54" s="106"/>
      <c r="EJ54" s="106"/>
      <c r="EK54" s="106"/>
      <c r="EL54" s="106"/>
      <c r="EM54" s="106"/>
      <c r="EN54" s="106"/>
      <c r="EO54" s="106"/>
      <c r="EP54" s="106"/>
      <c r="EQ54" s="106"/>
      <c r="ER54" s="106"/>
      <c r="ES54" s="106"/>
      <c r="ET54" s="106"/>
      <c r="EU54" s="106"/>
      <c r="EV54" s="106"/>
      <c r="EW54" s="106"/>
      <c r="EX54" s="106"/>
      <c r="EY54" s="106"/>
      <c r="EZ54" s="106"/>
      <c r="FA54" s="106"/>
      <c r="FB54" s="106"/>
      <c r="FC54" s="106"/>
      <c r="FD54" s="106"/>
      <c r="FE54" s="106"/>
      <c r="FF54" s="106"/>
      <c r="FG54" s="106"/>
      <c r="FH54" s="106"/>
      <c r="FI54" s="106"/>
      <c r="FJ54" s="106"/>
      <c r="FK54" s="106"/>
      <c r="FL54" s="106"/>
      <c r="FM54" s="106"/>
      <c r="FN54" s="106"/>
      <c r="FO54" s="106"/>
      <c r="FP54" s="106"/>
      <c r="FQ54" s="106"/>
      <c r="FR54" s="106"/>
      <c r="FS54" s="106"/>
      <c r="FT54" s="106"/>
      <c r="FU54" s="106"/>
      <c r="FV54" s="106"/>
      <c r="FW54" s="106"/>
      <c r="FX54" s="106"/>
      <c r="FY54" s="106"/>
      <c r="FZ54" s="106"/>
      <c r="GA54" s="106"/>
      <c r="GB54" s="106"/>
      <c r="GC54" s="106"/>
      <c r="GD54" s="106"/>
      <c r="GE54" s="106"/>
      <c r="GF54" s="106"/>
      <c r="GG54" s="106"/>
      <c r="GH54" s="106"/>
      <c r="GI54" s="106"/>
      <c r="GJ54" s="106"/>
      <c r="GK54" s="106"/>
      <c r="GL54" s="106"/>
      <c r="GM54" s="106"/>
      <c r="GN54" s="106"/>
      <c r="GO54" s="106"/>
      <c r="GP54" s="106"/>
      <c r="GQ54" s="106"/>
      <c r="GR54" s="106"/>
      <c r="GS54" s="106"/>
      <c r="GT54" s="106"/>
      <c r="GU54" s="106"/>
      <c r="GV54" s="106"/>
      <c r="GW54" s="106"/>
      <c r="GX54" s="106"/>
      <c r="GY54" s="106"/>
      <c r="GZ54" s="106"/>
      <c r="HA54" s="106"/>
      <c r="HB54" s="106"/>
      <c r="HC54" s="106"/>
      <c r="HD54" s="106"/>
      <c r="HE54" s="106"/>
      <c r="HF54" s="106"/>
      <c r="HG54" s="106"/>
      <c r="HH54" s="106"/>
      <c r="HI54" s="106"/>
      <c r="HJ54" s="106"/>
      <c r="HK54" s="106"/>
      <c r="HL54" s="106"/>
      <c r="HM54" s="106"/>
      <c r="HN54" s="106"/>
      <c r="HO54" s="106"/>
      <c r="HP54" s="106"/>
      <c r="HQ54" s="106"/>
      <c r="HR54" s="106"/>
      <c r="HS54" s="106"/>
      <c r="HT54" s="106"/>
      <c r="HU54" s="106"/>
      <c r="HV54" s="106"/>
      <c r="HW54" s="106"/>
      <c r="HX54" s="106"/>
      <c r="HY54" s="106"/>
      <c r="HZ54" s="106"/>
      <c r="IA54" s="106"/>
      <c r="IB54" s="106"/>
      <c r="IC54" s="106"/>
      <c r="ID54" s="106"/>
      <c r="IE54" s="106"/>
      <c r="IF54" s="106"/>
      <c r="IG54" s="106"/>
      <c r="IH54" s="106"/>
      <c r="II54" s="106"/>
      <c r="IJ54" s="106"/>
      <c r="IK54" s="106"/>
      <c r="IL54" s="106"/>
      <c r="IM54" s="106"/>
      <c r="IN54" s="106"/>
      <c r="IO54" s="106"/>
    </row>
    <row r="55" spans="1:249">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106"/>
      <c r="BQ55" s="106"/>
      <c r="BR55" s="106"/>
      <c r="BS55" s="106"/>
      <c r="BT55" s="106"/>
      <c r="BU55" s="106"/>
      <c r="BV55" s="106"/>
      <c r="BW55" s="106"/>
      <c r="BX55" s="106"/>
      <c r="BY55" s="106"/>
      <c r="BZ55" s="106"/>
      <c r="CA55" s="106"/>
      <c r="CB55" s="106"/>
      <c r="CC55" s="106"/>
      <c r="CD55" s="106"/>
      <c r="CE55" s="106"/>
      <c r="CF55" s="106"/>
      <c r="CG55" s="106"/>
      <c r="CH55" s="106"/>
      <c r="CI55" s="106"/>
      <c r="CJ55" s="106"/>
      <c r="CK55" s="106"/>
      <c r="CL55" s="106"/>
      <c r="CM55" s="106"/>
      <c r="CN55" s="106"/>
      <c r="CO55" s="106"/>
      <c r="CP55" s="106"/>
      <c r="CQ55" s="106"/>
      <c r="CR55" s="106"/>
      <c r="CS55" s="106"/>
      <c r="CT55" s="106"/>
      <c r="CU55" s="106"/>
      <c r="CV55" s="106"/>
      <c r="CW55" s="106"/>
      <c r="CX55" s="106"/>
      <c r="CY55" s="106"/>
      <c r="CZ55" s="106"/>
      <c r="DA55" s="106"/>
      <c r="DB55" s="106"/>
      <c r="DC55" s="106"/>
      <c r="DD55" s="106"/>
      <c r="DE55" s="106"/>
      <c r="DF55" s="106"/>
      <c r="DG55" s="106"/>
      <c r="DH55" s="106"/>
      <c r="DI55" s="106"/>
      <c r="DJ55" s="106"/>
      <c r="DK55" s="106"/>
      <c r="DL55" s="106"/>
      <c r="DM55" s="106"/>
      <c r="DN55" s="106"/>
      <c r="DO55" s="106"/>
      <c r="DP55" s="106"/>
      <c r="DQ55" s="106"/>
      <c r="DR55" s="106"/>
      <c r="DS55" s="106"/>
      <c r="DT55" s="106"/>
      <c r="DU55" s="106"/>
      <c r="DV55" s="106"/>
      <c r="DW55" s="106"/>
      <c r="DX55" s="106"/>
      <c r="DY55" s="106"/>
      <c r="DZ55" s="106"/>
      <c r="EA55" s="106"/>
      <c r="EB55" s="106"/>
      <c r="EC55" s="106"/>
      <c r="ED55" s="106"/>
      <c r="EE55" s="106"/>
      <c r="EF55" s="106"/>
      <c r="EG55" s="106"/>
      <c r="EH55" s="106"/>
      <c r="EI55" s="106"/>
      <c r="EJ55" s="106"/>
      <c r="EK55" s="106"/>
      <c r="EL55" s="106"/>
      <c r="EM55" s="106"/>
      <c r="EN55" s="106"/>
      <c r="EO55" s="106"/>
      <c r="EP55" s="106"/>
      <c r="EQ55" s="106"/>
      <c r="ER55" s="106"/>
      <c r="ES55" s="106"/>
      <c r="ET55" s="106"/>
      <c r="EU55" s="106"/>
      <c r="EV55" s="106"/>
      <c r="EW55" s="106"/>
      <c r="EX55" s="106"/>
      <c r="EY55" s="106"/>
      <c r="EZ55" s="106"/>
      <c r="FA55" s="106"/>
      <c r="FB55" s="106"/>
      <c r="FC55" s="106"/>
      <c r="FD55" s="106"/>
      <c r="FE55" s="106"/>
      <c r="FF55" s="106"/>
      <c r="FG55" s="106"/>
      <c r="FH55" s="106"/>
      <c r="FI55" s="106"/>
      <c r="FJ55" s="106"/>
      <c r="FK55" s="106"/>
      <c r="FL55" s="106"/>
      <c r="FM55" s="106"/>
      <c r="FN55" s="106"/>
      <c r="FO55" s="106"/>
      <c r="FP55" s="106"/>
      <c r="FQ55" s="106"/>
      <c r="FR55" s="106"/>
      <c r="FS55" s="106"/>
      <c r="FT55" s="106"/>
      <c r="FU55" s="106"/>
      <c r="FV55" s="106"/>
      <c r="FW55" s="106"/>
      <c r="FX55" s="106"/>
      <c r="FY55" s="106"/>
      <c r="FZ55" s="106"/>
      <c r="GA55" s="106"/>
      <c r="GB55" s="106"/>
      <c r="GC55" s="106"/>
      <c r="GD55" s="106"/>
      <c r="GE55" s="106"/>
      <c r="GF55" s="106"/>
      <c r="GG55" s="106"/>
      <c r="GH55" s="106"/>
      <c r="GI55" s="106"/>
      <c r="GJ55" s="106"/>
      <c r="GK55" s="106"/>
      <c r="GL55" s="106"/>
      <c r="GM55" s="106"/>
      <c r="GN55" s="106"/>
      <c r="GO55" s="106"/>
      <c r="GP55" s="106"/>
      <c r="GQ55" s="106"/>
      <c r="GR55" s="106"/>
      <c r="GS55" s="106"/>
      <c r="GT55" s="106"/>
      <c r="GU55" s="106"/>
      <c r="GV55" s="106"/>
      <c r="GW55" s="106"/>
      <c r="GX55" s="106"/>
      <c r="GY55" s="106"/>
      <c r="GZ55" s="106"/>
      <c r="HA55" s="106"/>
      <c r="HB55" s="106"/>
      <c r="HC55" s="106"/>
      <c r="HD55" s="106"/>
      <c r="HE55" s="106"/>
      <c r="HF55" s="106"/>
      <c r="HG55" s="106"/>
      <c r="HH55" s="106"/>
      <c r="HI55" s="106"/>
      <c r="HJ55" s="106"/>
      <c r="HK55" s="106"/>
      <c r="HL55" s="106"/>
      <c r="HM55" s="106"/>
      <c r="HN55" s="106"/>
      <c r="HO55" s="106"/>
      <c r="HP55" s="106"/>
      <c r="HQ55" s="106"/>
      <c r="HR55" s="106"/>
      <c r="HS55" s="106"/>
      <c r="HT55" s="106"/>
      <c r="HU55" s="106"/>
      <c r="HV55" s="106"/>
      <c r="HW55" s="106"/>
      <c r="HX55" s="106"/>
      <c r="HY55" s="106"/>
      <c r="HZ55" s="106"/>
      <c r="IA55" s="106"/>
      <c r="IB55" s="106"/>
      <c r="IC55" s="106"/>
      <c r="ID55" s="106"/>
      <c r="IE55" s="106"/>
      <c r="IF55" s="106"/>
      <c r="IG55" s="106"/>
      <c r="IH55" s="106"/>
      <c r="II55" s="106"/>
      <c r="IJ55" s="106"/>
      <c r="IK55" s="106"/>
      <c r="IL55" s="106"/>
      <c r="IM55" s="106"/>
      <c r="IN55" s="106"/>
      <c r="IO55" s="106"/>
    </row>
    <row r="56" spans="1:249">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06"/>
      <c r="BP56" s="106"/>
      <c r="BQ56" s="106"/>
      <c r="BR56" s="106"/>
      <c r="BS56" s="106"/>
      <c r="BT56" s="106"/>
      <c r="BU56" s="106"/>
      <c r="BV56" s="106"/>
      <c r="BW56" s="106"/>
      <c r="BX56" s="106"/>
      <c r="BY56" s="106"/>
      <c r="BZ56" s="106"/>
      <c r="CA56" s="106"/>
      <c r="CB56" s="106"/>
      <c r="CC56" s="106"/>
      <c r="CD56" s="106"/>
      <c r="CE56" s="106"/>
      <c r="CF56" s="106"/>
      <c r="CG56" s="106"/>
      <c r="CH56" s="106"/>
      <c r="CI56" s="106"/>
      <c r="CJ56" s="106"/>
      <c r="CK56" s="106"/>
      <c r="CL56" s="106"/>
      <c r="CM56" s="106"/>
      <c r="CN56" s="106"/>
      <c r="CO56" s="106"/>
      <c r="CP56" s="106"/>
      <c r="CQ56" s="106"/>
      <c r="CR56" s="106"/>
      <c r="CS56" s="106"/>
      <c r="CT56" s="106"/>
      <c r="CU56" s="106"/>
      <c r="CV56" s="106"/>
      <c r="CW56" s="106"/>
      <c r="CX56" s="106"/>
      <c r="CY56" s="106"/>
      <c r="CZ56" s="106"/>
      <c r="DA56" s="106"/>
      <c r="DB56" s="106"/>
      <c r="DC56" s="106"/>
      <c r="DD56" s="106"/>
      <c r="DE56" s="106"/>
      <c r="DF56" s="106"/>
      <c r="DG56" s="106"/>
      <c r="DH56" s="106"/>
      <c r="DI56" s="106"/>
      <c r="DJ56" s="106"/>
      <c r="DK56" s="106"/>
      <c r="DL56" s="106"/>
      <c r="DM56" s="106"/>
      <c r="DN56" s="106"/>
      <c r="DO56" s="106"/>
      <c r="DP56" s="106"/>
      <c r="DQ56" s="106"/>
      <c r="DR56" s="106"/>
      <c r="DS56" s="106"/>
      <c r="DT56" s="106"/>
      <c r="DU56" s="106"/>
      <c r="DV56" s="106"/>
      <c r="DW56" s="106"/>
      <c r="DX56" s="106"/>
      <c r="DY56" s="106"/>
      <c r="DZ56" s="106"/>
      <c r="EA56" s="106"/>
      <c r="EB56" s="106"/>
      <c r="EC56" s="106"/>
      <c r="ED56" s="106"/>
      <c r="EE56" s="106"/>
      <c r="EF56" s="106"/>
      <c r="EG56" s="106"/>
      <c r="EH56" s="106"/>
      <c r="EI56" s="106"/>
      <c r="EJ56" s="106"/>
      <c r="EK56" s="106"/>
      <c r="EL56" s="106"/>
      <c r="EM56" s="106"/>
      <c r="EN56" s="106"/>
      <c r="EO56" s="106"/>
      <c r="EP56" s="106"/>
      <c r="EQ56" s="106"/>
      <c r="ER56" s="106"/>
      <c r="ES56" s="106"/>
      <c r="ET56" s="106"/>
      <c r="EU56" s="106"/>
      <c r="EV56" s="106"/>
      <c r="EW56" s="106"/>
      <c r="EX56" s="106"/>
      <c r="EY56" s="106"/>
      <c r="EZ56" s="106"/>
      <c r="FA56" s="106"/>
      <c r="FB56" s="106"/>
      <c r="FC56" s="106"/>
      <c r="FD56" s="106"/>
      <c r="FE56" s="106"/>
      <c r="FF56" s="106"/>
      <c r="FG56" s="106"/>
      <c r="FH56" s="106"/>
      <c r="FI56" s="106"/>
      <c r="FJ56" s="106"/>
      <c r="FK56" s="106"/>
      <c r="FL56" s="106"/>
      <c r="FM56" s="106"/>
      <c r="FN56" s="106"/>
      <c r="FO56" s="106"/>
      <c r="FP56" s="106"/>
      <c r="FQ56" s="106"/>
      <c r="FR56" s="106"/>
      <c r="FS56" s="106"/>
      <c r="FT56" s="106"/>
      <c r="FU56" s="106"/>
      <c r="FV56" s="106"/>
      <c r="FW56" s="106"/>
      <c r="FX56" s="106"/>
      <c r="FY56" s="106"/>
      <c r="FZ56" s="106"/>
      <c r="GA56" s="106"/>
      <c r="GB56" s="106"/>
      <c r="GC56" s="106"/>
      <c r="GD56" s="106"/>
      <c r="GE56" s="106"/>
      <c r="GF56" s="106"/>
      <c r="GG56" s="106"/>
      <c r="GH56" s="106"/>
      <c r="GI56" s="106"/>
      <c r="GJ56" s="106"/>
      <c r="GK56" s="106"/>
      <c r="GL56" s="106"/>
      <c r="GM56" s="106"/>
      <c r="GN56" s="106"/>
      <c r="GO56" s="106"/>
      <c r="GP56" s="106"/>
      <c r="GQ56" s="106"/>
      <c r="GR56" s="106"/>
      <c r="GS56" s="106"/>
      <c r="GT56" s="106"/>
      <c r="GU56" s="106"/>
      <c r="GV56" s="106"/>
      <c r="GW56" s="106"/>
      <c r="GX56" s="106"/>
      <c r="GY56" s="106"/>
      <c r="GZ56" s="106"/>
      <c r="HA56" s="106"/>
      <c r="HB56" s="106"/>
      <c r="HC56" s="106"/>
      <c r="HD56" s="106"/>
      <c r="HE56" s="106"/>
      <c r="HF56" s="106"/>
      <c r="HG56" s="106"/>
      <c r="HH56" s="106"/>
      <c r="HI56" s="106"/>
      <c r="HJ56" s="106"/>
      <c r="HK56" s="106"/>
      <c r="HL56" s="106"/>
      <c r="HM56" s="106"/>
      <c r="HN56" s="106"/>
      <c r="HO56" s="106"/>
      <c r="HP56" s="106"/>
      <c r="HQ56" s="106"/>
      <c r="HR56" s="106"/>
      <c r="HS56" s="106"/>
      <c r="HT56" s="106"/>
      <c r="HU56" s="106"/>
      <c r="HV56" s="106"/>
      <c r="HW56" s="106"/>
      <c r="HX56" s="106"/>
      <c r="HY56" s="106"/>
      <c r="HZ56" s="106"/>
      <c r="IA56" s="106"/>
      <c r="IB56" s="106"/>
      <c r="IC56" s="106"/>
      <c r="ID56" s="106"/>
      <c r="IE56" s="106"/>
      <c r="IF56" s="106"/>
      <c r="IG56" s="106"/>
      <c r="IH56" s="106"/>
      <c r="II56" s="106"/>
      <c r="IJ56" s="106"/>
      <c r="IK56" s="106"/>
      <c r="IL56" s="106"/>
      <c r="IM56" s="106"/>
      <c r="IN56" s="106"/>
      <c r="IO56" s="106"/>
    </row>
    <row r="57" spans="1:249">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6"/>
      <c r="BR57" s="106"/>
      <c r="BS57" s="106"/>
      <c r="BT57" s="106"/>
      <c r="BU57" s="106"/>
      <c r="BV57" s="106"/>
      <c r="BW57" s="106"/>
      <c r="BX57" s="106"/>
      <c r="BY57" s="106"/>
      <c r="BZ57" s="106"/>
      <c r="CA57" s="106"/>
      <c r="CB57" s="106"/>
      <c r="CC57" s="106"/>
      <c r="CD57" s="106"/>
      <c r="CE57" s="106"/>
      <c r="CF57" s="106"/>
      <c r="CG57" s="106"/>
      <c r="CH57" s="106"/>
      <c r="CI57" s="106"/>
      <c r="CJ57" s="106"/>
      <c r="CK57" s="106"/>
      <c r="CL57" s="106"/>
      <c r="CM57" s="106"/>
      <c r="CN57" s="106"/>
      <c r="CO57" s="106"/>
      <c r="CP57" s="106"/>
      <c r="CQ57" s="106"/>
      <c r="CR57" s="106"/>
      <c r="CS57" s="106"/>
      <c r="CT57" s="106"/>
      <c r="CU57" s="106"/>
      <c r="CV57" s="106"/>
      <c r="CW57" s="106"/>
      <c r="CX57" s="106"/>
      <c r="CY57" s="106"/>
      <c r="CZ57" s="106"/>
      <c r="DA57" s="106"/>
      <c r="DB57" s="106"/>
      <c r="DC57" s="106"/>
      <c r="DD57" s="106"/>
      <c r="DE57" s="106"/>
      <c r="DF57" s="106"/>
      <c r="DG57" s="106"/>
      <c r="DH57" s="106"/>
      <c r="DI57" s="106"/>
      <c r="DJ57" s="106"/>
      <c r="DK57" s="106"/>
      <c r="DL57" s="106"/>
      <c r="DM57" s="106"/>
      <c r="DN57" s="106"/>
      <c r="DO57" s="106"/>
      <c r="DP57" s="106"/>
      <c r="DQ57" s="106"/>
      <c r="DR57" s="106"/>
      <c r="DS57" s="106"/>
      <c r="DT57" s="106"/>
      <c r="DU57" s="106"/>
      <c r="DV57" s="106"/>
      <c r="DW57" s="106"/>
      <c r="DX57" s="106"/>
      <c r="DY57" s="106"/>
      <c r="DZ57" s="106"/>
      <c r="EA57" s="106"/>
      <c r="EB57" s="106"/>
      <c r="EC57" s="106"/>
      <c r="ED57" s="106"/>
      <c r="EE57" s="106"/>
      <c r="EF57" s="106"/>
      <c r="EG57" s="106"/>
      <c r="EH57" s="106"/>
      <c r="EI57" s="106"/>
      <c r="EJ57" s="106"/>
      <c r="EK57" s="106"/>
      <c r="EL57" s="106"/>
      <c r="EM57" s="106"/>
      <c r="EN57" s="106"/>
      <c r="EO57" s="106"/>
      <c r="EP57" s="106"/>
      <c r="EQ57" s="106"/>
      <c r="ER57" s="106"/>
      <c r="ES57" s="106"/>
      <c r="ET57" s="106"/>
      <c r="EU57" s="106"/>
      <c r="EV57" s="106"/>
      <c r="EW57" s="106"/>
      <c r="EX57" s="106"/>
      <c r="EY57" s="106"/>
      <c r="EZ57" s="106"/>
      <c r="FA57" s="106"/>
      <c r="FB57" s="106"/>
      <c r="FC57" s="106"/>
      <c r="FD57" s="106"/>
      <c r="FE57" s="106"/>
      <c r="FF57" s="106"/>
      <c r="FG57" s="106"/>
      <c r="FH57" s="106"/>
      <c r="FI57" s="106"/>
      <c r="FJ57" s="106"/>
      <c r="FK57" s="106"/>
      <c r="FL57" s="106"/>
      <c r="FM57" s="106"/>
      <c r="FN57" s="106"/>
      <c r="FO57" s="106"/>
      <c r="FP57" s="106"/>
      <c r="FQ57" s="106"/>
      <c r="FR57" s="106"/>
      <c r="FS57" s="106"/>
      <c r="FT57" s="106"/>
      <c r="FU57" s="106"/>
      <c r="FV57" s="106"/>
      <c r="FW57" s="106"/>
      <c r="FX57" s="106"/>
      <c r="FY57" s="106"/>
      <c r="FZ57" s="106"/>
      <c r="GA57" s="106"/>
      <c r="GB57" s="106"/>
      <c r="GC57" s="106"/>
      <c r="GD57" s="106"/>
      <c r="GE57" s="106"/>
      <c r="GF57" s="106"/>
      <c r="GG57" s="106"/>
      <c r="GH57" s="106"/>
      <c r="GI57" s="106"/>
      <c r="GJ57" s="106"/>
      <c r="GK57" s="106"/>
      <c r="GL57" s="106"/>
      <c r="GM57" s="106"/>
      <c r="GN57" s="106"/>
      <c r="GO57" s="106"/>
      <c r="GP57" s="106"/>
      <c r="GQ57" s="106"/>
      <c r="GR57" s="106"/>
      <c r="GS57" s="106"/>
      <c r="GT57" s="106"/>
      <c r="GU57" s="106"/>
      <c r="GV57" s="106"/>
      <c r="GW57" s="106"/>
      <c r="GX57" s="106"/>
      <c r="GY57" s="106"/>
      <c r="GZ57" s="106"/>
      <c r="HA57" s="106"/>
      <c r="HB57" s="106"/>
      <c r="HC57" s="106"/>
      <c r="HD57" s="106"/>
      <c r="HE57" s="106"/>
      <c r="HF57" s="106"/>
      <c r="HG57" s="106"/>
      <c r="HH57" s="106"/>
      <c r="HI57" s="106"/>
      <c r="HJ57" s="106"/>
      <c r="HK57" s="106"/>
      <c r="HL57" s="106"/>
      <c r="HM57" s="106"/>
      <c r="HN57" s="106"/>
      <c r="HO57" s="106"/>
      <c r="HP57" s="106"/>
      <c r="HQ57" s="106"/>
      <c r="HR57" s="106"/>
      <c r="HS57" s="106"/>
      <c r="HT57" s="106"/>
      <c r="HU57" s="106"/>
      <c r="HV57" s="106"/>
      <c r="HW57" s="106"/>
      <c r="HX57" s="106"/>
      <c r="HY57" s="106"/>
      <c r="HZ57" s="106"/>
      <c r="IA57" s="106"/>
      <c r="IB57" s="106"/>
      <c r="IC57" s="106"/>
      <c r="ID57" s="106"/>
      <c r="IE57" s="106"/>
      <c r="IF57" s="106"/>
      <c r="IG57" s="106"/>
      <c r="IH57" s="106"/>
      <c r="II57" s="106"/>
      <c r="IJ57" s="106"/>
      <c r="IK57" s="106"/>
      <c r="IL57" s="106"/>
      <c r="IM57" s="106"/>
      <c r="IN57" s="106"/>
      <c r="IO57" s="106"/>
    </row>
    <row r="58" spans="1:249">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6"/>
      <c r="BR58" s="106"/>
      <c r="BS58" s="106"/>
      <c r="BT58" s="106"/>
      <c r="BU58" s="106"/>
      <c r="BV58" s="106"/>
      <c r="BW58" s="106"/>
      <c r="BX58" s="106"/>
      <c r="BY58" s="106"/>
      <c r="BZ58" s="106"/>
      <c r="CA58" s="106"/>
      <c r="CB58" s="106"/>
      <c r="CC58" s="106"/>
      <c r="CD58" s="106"/>
      <c r="CE58" s="106"/>
      <c r="CF58" s="106"/>
      <c r="CG58" s="106"/>
      <c r="CH58" s="106"/>
      <c r="CI58" s="106"/>
      <c r="CJ58" s="106"/>
      <c r="CK58" s="106"/>
      <c r="CL58" s="106"/>
      <c r="CM58" s="106"/>
      <c r="CN58" s="106"/>
      <c r="CO58" s="106"/>
      <c r="CP58" s="106"/>
      <c r="CQ58" s="106"/>
      <c r="CR58" s="106"/>
      <c r="CS58" s="106"/>
      <c r="CT58" s="106"/>
      <c r="CU58" s="106"/>
      <c r="CV58" s="106"/>
      <c r="CW58" s="106"/>
      <c r="CX58" s="106"/>
      <c r="CY58" s="106"/>
      <c r="CZ58" s="106"/>
      <c r="DA58" s="106"/>
      <c r="DB58" s="106"/>
      <c r="DC58" s="106"/>
      <c r="DD58" s="106"/>
      <c r="DE58" s="106"/>
      <c r="DF58" s="106"/>
      <c r="DG58" s="106"/>
      <c r="DH58" s="106"/>
      <c r="DI58" s="106"/>
      <c r="DJ58" s="106"/>
      <c r="DK58" s="106"/>
      <c r="DL58" s="106"/>
      <c r="DM58" s="106"/>
      <c r="DN58" s="106"/>
      <c r="DO58" s="106"/>
      <c r="DP58" s="106"/>
      <c r="DQ58" s="106"/>
      <c r="DR58" s="106"/>
      <c r="DS58" s="106"/>
      <c r="DT58" s="106"/>
      <c r="DU58" s="106"/>
      <c r="DV58" s="106"/>
      <c r="DW58" s="106"/>
      <c r="DX58" s="106"/>
      <c r="DY58" s="106"/>
      <c r="DZ58" s="106"/>
      <c r="EA58" s="106"/>
      <c r="EB58" s="106"/>
      <c r="EC58" s="106"/>
      <c r="ED58" s="106"/>
      <c r="EE58" s="106"/>
      <c r="EF58" s="106"/>
      <c r="EG58" s="106"/>
      <c r="EH58" s="106"/>
      <c r="EI58" s="106"/>
      <c r="EJ58" s="106"/>
      <c r="EK58" s="106"/>
      <c r="EL58" s="106"/>
      <c r="EM58" s="106"/>
      <c r="EN58" s="106"/>
      <c r="EO58" s="106"/>
      <c r="EP58" s="106"/>
      <c r="EQ58" s="106"/>
      <c r="ER58" s="106"/>
      <c r="ES58" s="106"/>
      <c r="ET58" s="106"/>
      <c r="EU58" s="106"/>
      <c r="EV58" s="106"/>
      <c r="EW58" s="106"/>
      <c r="EX58" s="106"/>
      <c r="EY58" s="106"/>
      <c r="EZ58" s="106"/>
      <c r="FA58" s="106"/>
      <c r="FB58" s="106"/>
      <c r="FC58" s="106"/>
      <c r="FD58" s="106"/>
      <c r="FE58" s="106"/>
      <c r="FF58" s="106"/>
      <c r="FG58" s="106"/>
      <c r="FH58" s="106"/>
      <c r="FI58" s="106"/>
      <c r="FJ58" s="106"/>
      <c r="FK58" s="106"/>
      <c r="FL58" s="106"/>
      <c r="FM58" s="106"/>
      <c r="FN58" s="106"/>
      <c r="FO58" s="106"/>
      <c r="FP58" s="106"/>
      <c r="FQ58" s="106"/>
      <c r="FR58" s="106"/>
      <c r="FS58" s="106"/>
      <c r="FT58" s="106"/>
      <c r="FU58" s="106"/>
      <c r="FV58" s="106"/>
      <c r="FW58" s="106"/>
      <c r="FX58" s="106"/>
      <c r="FY58" s="106"/>
      <c r="FZ58" s="106"/>
      <c r="GA58" s="106"/>
      <c r="GB58" s="106"/>
      <c r="GC58" s="106"/>
      <c r="GD58" s="106"/>
      <c r="GE58" s="106"/>
      <c r="GF58" s="106"/>
      <c r="GG58" s="106"/>
      <c r="GH58" s="106"/>
      <c r="GI58" s="106"/>
      <c r="GJ58" s="106"/>
      <c r="GK58" s="106"/>
      <c r="GL58" s="106"/>
      <c r="GM58" s="106"/>
      <c r="GN58" s="106"/>
      <c r="GO58" s="106"/>
      <c r="GP58" s="106"/>
      <c r="GQ58" s="106"/>
      <c r="GR58" s="106"/>
      <c r="GS58" s="106"/>
      <c r="GT58" s="106"/>
      <c r="GU58" s="106"/>
      <c r="GV58" s="106"/>
      <c r="GW58" s="106"/>
      <c r="GX58" s="106"/>
      <c r="GY58" s="106"/>
      <c r="GZ58" s="106"/>
      <c r="HA58" s="106"/>
      <c r="HB58" s="106"/>
      <c r="HC58" s="106"/>
      <c r="HD58" s="106"/>
      <c r="HE58" s="106"/>
      <c r="HF58" s="106"/>
      <c r="HG58" s="106"/>
      <c r="HH58" s="106"/>
      <c r="HI58" s="106"/>
      <c r="HJ58" s="106"/>
      <c r="HK58" s="106"/>
      <c r="HL58" s="106"/>
      <c r="HM58" s="106"/>
      <c r="HN58" s="106"/>
      <c r="HO58" s="106"/>
      <c r="HP58" s="106"/>
      <c r="HQ58" s="106"/>
      <c r="HR58" s="106"/>
      <c r="HS58" s="106"/>
      <c r="HT58" s="106"/>
      <c r="HU58" s="106"/>
      <c r="HV58" s="106"/>
      <c r="HW58" s="106"/>
      <c r="HX58" s="106"/>
      <c r="HY58" s="106"/>
      <c r="HZ58" s="106"/>
      <c r="IA58" s="106"/>
      <c r="IB58" s="106"/>
      <c r="IC58" s="106"/>
      <c r="ID58" s="106"/>
      <c r="IE58" s="106"/>
      <c r="IF58" s="106"/>
      <c r="IG58" s="106"/>
      <c r="IH58" s="106"/>
      <c r="II58" s="106"/>
      <c r="IJ58" s="106"/>
      <c r="IK58" s="106"/>
      <c r="IL58" s="106"/>
      <c r="IM58" s="106"/>
      <c r="IN58" s="106"/>
      <c r="IO58" s="106"/>
    </row>
    <row r="59" spans="1:249">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6"/>
      <c r="BR59" s="106"/>
      <c r="BS59" s="106"/>
      <c r="BT59" s="106"/>
      <c r="BU59" s="106"/>
      <c r="BV59" s="106"/>
      <c r="BW59" s="106"/>
      <c r="BX59" s="106"/>
      <c r="BY59" s="106"/>
      <c r="BZ59" s="106"/>
      <c r="CA59" s="106"/>
      <c r="CB59" s="106"/>
      <c r="CC59" s="106"/>
      <c r="CD59" s="106"/>
      <c r="CE59" s="106"/>
      <c r="CF59" s="106"/>
      <c r="CG59" s="106"/>
      <c r="CH59" s="106"/>
      <c r="CI59" s="106"/>
      <c r="CJ59" s="106"/>
      <c r="CK59" s="106"/>
      <c r="CL59" s="106"/>
      <c r="CM59" s="106"/>
      <c r="CN59" s="106"/>
      <c r="CO59" s="106"/>
      <c r="CP59" s="106"/>
      <c r="CQ59" s="106"/>
      <c r="CR59" s="106"/>
      <c r="CS59" s="106"/>
      <c r="CT59" s="106"/>
      <c r="CU59" s="106"/>
      <c r="CV59" s="106"/>
      <c r="CW59" s="106"/>
      <c r="CX59" s="106"/>
      <c r="CY59" s="106"/>
      <c r="CZ59" s="106"/>
      <c r="DA59" s="106"/>
      <c r="DB59" s="106"/>
      <c r="DC59" s="106"/>
      <c r="DD59" s="106"/>
      <c r="DE59" s="106"/>
      <c r="DF59" s="106"/>
      <c r="DG59" s="106"/>
      <c r="DH59" s="106"/>
      <c r="DI59" s="106"/>
      <c r="DJ59" s="106"/>
      <c r="DK59" s="106"/>
      <c r="DL59" s="106"/>
      <c r="DM59" s="106"/>
      <c r="DN59" s="106"/>
      <c r="DO59" s="106"/>
      <c r="DP59" s="106"/>
      <c r="DQ59" s="106"/>
      <c r="DR59" s="106"/>
      <c r="DS59" s="106"/>
      <c r="DT59" s="106"/>
      <c r="DU59" s="106"/>
      <c r="DV59" s="106"/>
      <c r="DW59" s="106"/>
      <c r="DX59" s="106"/>
      <c r="DY59" s="106"/>
      <c r="DZ59" s="106"/>
      <c r="EA59" s="106"/>
      <c r="EB59" s="106"/>
      <c r="EC59" s="106"/>
      <c r="ED59" s="106"/>
      <c r="EE59" s="106"/>
      <c r="EF59" s="106"/>
      <c r="EG59" s="106"/>
      <c r="EH59" s="106"/>
      <c r="EI59" s="106"/>
      <c r="EJ59" s="106"/>
      <c r="EK59" s="106"/>
      <c r="EL59" s="106"/>
      <c r="EM59" s="106"/>
      <c r="EN59" s="106"/>
      <c r="EO59" s="106"/>
      <c r="EP59" s="106"/>
      <c r="EQ59" s="106"/>
      <c r="ER59" s="106"/>
      <c r="ES59" s="106"/>
      <c r="ET59" s="106"/>
      <c r="EU59" s="106"/>
      <c r="EV59" s="106"/>
      <c r="EW59" s="106"/>
      <c r="EX59" s="106"/>
      <c r="EY59" s="106"/>
      <c r="EZ59" s="106"/>
      <c r="FA59" s="106"/>
      <c r="FB59" s="106"/>
      <c r="FC59" s="106"/>
      <c r="FD59" s="106"/>
      <c r="FE59" s="106"/>
      <c r="FF59" s="106"/>
      <c r="FG59" s="106"/>
      <c r="FH59" s="106"/>
      <c r="FI59" s="106"/>
      <c r="FJ59" s="106"/>
      <c r="FK59" s="106"/>
      <c r="FL59" s="106"/>
      <c r="FM59" s="106"/>
      <c r="FN59" s="106"/>
      <c r="FO59" s="106"/>
      <c r="FP59" s="106"/>
      <c r="FQ59" s="106"/>
      <c r="FR59" s="106"/>
      <c r="FS59" s="106"/>
      <c r="FT59" s="106"/>
      <c r="FU59" s="106"/>
      <c r="FV59" s="106"/>
      <c r="FW59" s="106"/>
      <c r="FX59" s="106"/>
      <c r="FY59" s="106"/>
      <c r="FZ59" s="106"/>
      <c r="GA59" s="106"/>
      <c r="GB59" s="106"/>
      <c r="GC59" s="106"/>
      <c r="GD59" s="106"/>
      <c r="GE59" s="106"/>
      <c r="GF59" s="106"/>
      <c r="GG59" s="106"/>
      <c r="GH59" s="106"/>
      <c r="GI59" s="106"/>
      <c r="GJ59" s="106"/>
      <c r="GK59" s="106"/>
      <c r="GL59" s="106"/>
      <c r="GM59" s="106"/>
      <c r="GN59" s="106"/>
      <c r="GO59" s="106"/>
      <c r="GP59" s="106"/>
      <c r="GQ59" s="106"/>
      <c r="GR59" s="106"/>
      <c r="GS59" s="106"/>
      <c r="GT59" s="106"/>
      <c r="GU59" s="106"/>
      <c r="GV59" s="106"/>
      <c r="GW59" s="106"/>
      <c r="GX59" s="106"/>
      <c r="GY59" s="106"/>
      <c r="GZ59" s="106"/>
      <c r="HA59" s="106"/>
      <c r="HB59" s="106"/>
      <c r="HC59" s="106"/>
      <c r="HD59" s="106"/>
      <c r="HE59" s="106"/>
      <c r="HF59" s="106"/>
      <c r="HG59" s="106"/>
      <c r="HH59" s="106"/>
      <c r="HI59" s="106"/>
      <c r="HJ59" s="106"/>
      <c r="HK59" s="106"/>
      <c r="HL59" s="106"/>
      <c r="HM59" s="106"/>
      <c r="HN59" s="106"/>
      <c r="HO59" s="106"/>
      <c r="HP59" s="106"/>
      <c r="HQ59" s="106"/>
      <c r="HR59" s="106"/>
      <c r="HS59" s="106"/>
      <c r="HT59" s="106"/>
      <c r="HU59" s="106"/>
      <c r="HV59" s="106"/>
      <c r="HW59" s="106"/>
      <c r="HX59" s="106"/>
      <c r="HY59" s="106"/>
      <c r="HZ59" s="106"/>
      <c r="IA59" s="106"/>
      <c r="IB59" s="106"/>
      <c r="IC59" s="106"/>
      <c r="ID59" s="106"/>
      <c r="IE59" s="106"/>
      <c r="IF59" s="106"/>
      <c r="IG59" s="106"/>
      <c r="IH59" s="106"/>
      <c r="II59" s="106"/>
      <c r="IJ59" s="106"/>
      <c r="IK59" s="106"/>
      <c r="IL59" s="106"/>
      <c r="IM59" s="106"/>
      <c r="IN59" s="106"/>
      <c r="IO59" s="106"/>
    </row>
    <row r="60" spans="1:249">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row>
    <row r="61" spans="1:249">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row>
    <row r="62" spans="1:249">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row>
    <row r="63" spans="1:249">
      <c r="A63" s="106"/>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row>
    <row r="64" spans="1:249">
      <c r="A64" s="106"/>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106"/>
      <c r="BQ64" s="106"/>
      <c r="BR64" s="106"/>
      <c r="BS64" s="106"/>
      <c r="BT64" s="106"/>
      <c r="BU64" s="106"/>
      <c r="BV64" s="106"/>
      <c r="BW64" s="106"/>
      <c r="BX64" s="106"/>
      <c r="BY64" s="106"/>
      <c r="BZ64" s="106"/>
      <c r="CA64" s="106"/>
      <c r="CB64" s="106"/>
      <c r="CC64" s="106"/>
      <c r="CD64" s="106"/>
      <c r="CE64" s="106"/>
      <c r="CF64" s="106"/>
      <c r="CG64" s="106"/>
      <c r="CH64" s="106"/>
      <c r="CI64" s="106"/>
      <c r="CJ64" s="106"/>
      <c r="CK64" s="106"/>
      <c r="CL64" s="106"/>
      <c r="CM64" s="106"/>
      <c r="CN64" s="106"/>
      <c r="CO64" s="106"/>
      <c r="CP64" s="106"/>
      <c r="CQ64" s="106"/>
      <c r="CR64" s="106"/>
      <c r="CS64" s="106"/>
      <c r="CT64" s="106"/>
      <c r="CU64" s="106"/>
      <c r="CV64" s="106"/>
      <c r="CW64" s="106"/>
      <c r="CX64" s="106"/>
      <c r="CY64" s="106"/>
      <c r="CZ64" s="106"/>
      <c r="DA64" s="106"/>
      <c r="DB64" s="106"/>
      <c r="DC64" s="106"/>
      <c r="DD64" s="106"/>
      <c r="DE64" s="106"/>
      <c r="DF64" s="106"/>
      <c r="DG64" s="106"/>
      <c r="DH64" s="106"/>
      <c r="DI64" s="106"/>
      <c r="DJ64" s="106"/>
      <c r="DK64" s="106"/>
      <c r="DL64" s="106"/>
      <c r="DM64" s="106"/>
      <c r="DN64" s="106"/>
      <c r="DO64" s="106"/>
      <c r="DP64" s="106"/>
      <c r="DQ64" s="106"/>
      <c r="DR64" s="106"/>
      <c r="DS64" s="106"/>
      <c r="DT64" s="106"/>
      <c r="DU64" s="106"/>
      <c r="DV64" s="106"/>
      <c r="DW64" s="106"/>
      <c r="DX64" s="106"/>
      <c r="DY64" s="106"/>
      <c r="DZ64" s="106"/>
      <c r="EA64" s="106"/>
      <c r="EB64" s="106"/>
      <c r="EC64" s="106"/>
      <c r="ED64" s="106"/>
      <c r="EE64" s="106"/>
      <c r="EF64" s="106"/>
      <c r="EG64" s="106"/>
      <c r="EH64" s="106"/>
      <c r="EI64" s="106"/>
      <c r="EJ64" s="106"/>
      <c r="EK64" s="106"/>
      <c r="EL64" s="106"/>
      <c r="EM64" s="106"/>
      <c r="EN64" s="106"/>
      <c r="EO64" s="106"/>
      <c r="EP64" s="106"/>
      <c r="EQ64" s="106"/>
      <c r="ER64" s="106"/>
      <c r="ES64" s="106"/>
      <c r="ET64" s="106"/>
      <c r="EU64" s="106"/>
      <c r="EV64" s="106"/>
      <c r="EW64" s="106"/>
      <c r="EX64" s="106"/>
      <c r="EY64" s="106"/>
      <c r="EZ64" s="106"/>
      <c r="FA64" s="106"/>
      <c r="FB64" s="106"/>
      <c r="FC64" s="106"/>
      <c r="FD64" s="106"/>
      <c r="FE64" s="106"/>
      <c r="FF64" s="106"/>
      <c r="FG64" s="106"/>
      <c r="FH64" s="106"/>
      <c r="FI64" s="106"/>
      <c r="FJ64" s="106"/>
      <c r="FK64" s="106"/>
      <c r="FL64" s="106"/>
      <c r="FM64" s="106"/>
      <c r="FN64" s="106"/>
      <c r="FO64" s="106"/>
      <c r="FP64" s="106"/>
      <c r="FQ64" s="106"/>
      <c r="FR64" s="106"/>
      <c r="FS64" s="106"/>
      <c r="FT64" s="106"/>
      <c r="FU64" s="106"/>
      <c r="FV64" s="106"/>
      <c r="FW64" s="106"/>
      <c r="FX64" s="106"/>
      <c r="FY64" s="106"/>
      <c r="FZ64" s="106"/>
      <c r="GA64" s="106"/>
      <c r="GB64" s="106"/>
      <c r="GC64" s="106"/>
      <c r="GD64" s="106"/>
      <c r="GE64" s="106"/>
      <c r="GF64" s="106"/>
      <c r="GG64" s="106"/>
      <c r="GH64" s="106"/>
      <c r="GI64" s="106"/>
      <c r="GJ64" s="106"/>
      <c r="GK64" s="106"/>
      <c r="GL64" s="106"/>
      <c r="GM64" s="106"/>
      <c r="GN64" s="106"/>
      <c r="GO64" s="106"/>
      <c r="GP64" s="106"/>
      <c r="GQ64" s="106"/>
      <c r="GR64" s="106"/>
      <c r="GS64" s="106"/>
      <c r="GT64" s="106"/>
      <c r="GU64" s="106"/>
      <c r="GV64" s="106"/>
      <c r="GW64" s="106"/>
      <c r="GX64" s="106"/>
      <c r="GY64" s="106"/>
      <c r="GZ64" s="106"/>
      <c r="HA64" s="106"/>
      <c r="HB64" s="106"/>
      <c r="HC64" s="106"/>
      <c r="HD64" s="106"/>
      <c r="HE64" s="106"/>
      <c r="HF64" s="106"/>
      <c r="HG64" s="106"/>
      <c r="HH64" s="106"/>
      <c r="HI64" s="106"/>
      <c r="HJ64" s="106"/>
      <c r="HK64" s="106"/>
      <c r="HL64" s="106"/>
      <c r="HM64" s="106"/>
      <c r="HN64" s="106"/>
      <c r="HO64" s="106"/>
      <c r="HP64" s="106"/>
      <c r="HQ64" s="106"/>
      <c r="HR64" s="106"/>
      <c r="HS64" s="106"/>
      <c r="HT64" s="106"/>
      <c r="HU64" s="106"/>
      <c r="HV64" s="106"/>
      <c r="HW64" s="106"/>
      <c r="HX64" s="106"/>
      <c r="HY64" s="106"/>
      <c r="HZ64" s="106"/>
      <c r="IA64" s="106"/>
      <c r="IB64" s="106"/>
      <c r="IC64" s="106"/>
      <c r="ID64" s="106"/>
      <c r="IE64" s="106"/>
      <c r="IF64" s="106"/>
      <c r="IG64" s="106"/>
      <c r="IH64" s="106"/>
      <c r="II64" s="106"/>
      <c r="IJ64" s="106"/>
      <c r="IK64" s="106"/>
      <c r="IL64" s="106"/>
      <c r="IM64" s="106"/>
      <c r="IN64" s="106"/>
      <c r="IO64" s="106"/>
    </row>
    <row r="65" spans="1:249">
      <c r="A65" s="106"/>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6"/>
      <c r="BR65" s="106"/>
      <c r="BS65" s="106"/>
      <c r="BT65" s="106"/>
      <c r="BU65" s="106"/>
      <c r="BV65" s="106"/>
      <c r="BW65" s="106"/>
      <c r="BX65" s="106"/>
      <c r="BY65" s="106"/>
      <c r="BZ65" s="106"/>
      <c r="CA65" s="106"/>
      <c r="CB65" s="106"/>
      <c r="CC65" s="106"/>
      <c r="CD65" s="106"/>
      <c r="CE65" s="106"/>
      <c r="CF65" s="106"/>
      <c r="CG65" s="106"/>
      <c r="CH65" s="106"/>
      <c r="CI65" s="106"/>
      <c r="CJ65" s="106"/>
      <c r="CK65" s="106"/>
      <c r="CL65" s="106"/>
      <c r="CM65" s="106"/>
      <c r="CN65" s="106"/>
      <c r="CO65" s="106"/>
      <c r="CP65" s="106"/>
      <c r="CQ65" s="106"/>
      <c r="CR65" s="106"/>
      <c r="CS65" s="106"/>
      <c r="CT65" s="106"/>
      <c r="CU65" s="106"/>
      <c r="CV65" s="106"/>
      <c r="CW65" s="106"/>
      <c r="CX65" s="106"/>
      <c r="CY65" s="106"/>
      <c r="CZ65" s="106"/>
      <c r="DA65" s="106"/>
      <c r="DB65" s="106"/>
      <c r="DC65" s="106"/>
      <c r="DD65" s="106"/>
      <c r="DE65" s="106"/>
      <c r="DF65" s="106"/>
      <c r="DG65" s="106"/>
      <c r="DH65" s="106"/>
      <c r="DI65" s="106"/>
      <c r="DJ65" s="106"/>
      <c r="DK65" s="106"/>
      <c r="DL65" s="106"/>
      <c r="DM65" s="106"/>
      <c r="DN65" s="106"/>
      <c r="DO65" s="106"/>
      <c r="DP65" s="106"/>
      <c r="DQ65" s="106"/>
      <c r="DR65" s="106"/>
      <c r="DS65" s="106"/>
      <c r="DT65" s="106"/>
      <c r="DU65" s="106"/>
      <c r="DV65" s="106"/>
      <c r="DW65" s="106"/>
      <c r="DX65" s="106"/>
      <c r="DY65" s="106"/>
      <c r="DZ65" s="106"/>
      <c r="EA65" s="106"/>
      <c r="EB65" s="106"/>
      <c r="EC65" s="106"/>
      <c r="ED65" s="106"/>
      <c r="EE65" s="106"/>
      <c r="EF65" s="106"/>
      <c r="EG65" s="106"/>
      <c r="EH65" s="106"/>
      <c r="EI65" s="106"/>
      <c r="EJ65" s="106"/>
      <c r="EK65" s="106"/>
      <c r="EL65" s="106"/>
      <c r="EM65" s="106"/>
      <c r="EN65" s="106"/>
      <c r="EO65" s="106"/>
      <c r="EP65" s="106"/>
      <c r="EQ65" s="106"/>
      <c r="ER65" s="106"/>
      <c r="ES65" s="106"/>
      <c r="ET65" s="106"/>
      <c r="EU65" s="106"/>
      <c r="EV65" s="106"/>
      <c r="EW65" s="106"/>
      <c r="EX65" s="106"/>
      <c r="EY65" s="106"/>
      <c r="EZ65" s="106"/>
      <c r="FA65" s="106"/>
      <c r="FB65" s="106"/>
      <c r="FC65" s="106"/>
      <c r="FD65" s="106"/>
      <c r="FE65" s="106"/>
      <c r="FF65" s="106"/>
      <c r="FG65" s="106"/>
      <c r="FH65" s="106"/>
      <c r="FI65" s="106"/>
      <c r="FJ65" s="106"/>
      <c r="FK65" s="106"/>
      <c r="FL65" s="106"/>
      <c r="FM65" s="106"/>
      <c r="FN65" s="106"/>
      <c r="FO65" s="106"/>
      <c r="FP65" s="106"/>
      <c r="FQ65" s="106"/>
      <c r="FR65" s="106"/>
      <c r="FS65" s="106"/>
      <c r="FT65" s="106"/>
      <c r="FU65" s="106"/>
      <c r="FV65" s="106"/>
      <c r="FW65" s="106"/>
      <c r="FX65" s="106"/>
      <c r="FY65" s="106"/>
      <c r="FZ65" s="106"/>
      <c r="GA65" s="106"/>
      <c r="GB65" s="106"/>
      <c r="GC65" s="106"/>
      <c r="GD65" s="106"/>
      <c r="GE65" s="106"/>
      <c r="GF65" s="106"/>
      <c r="GG65" s="106"/>
      <c r="GH65" s="106"/>
      <c r="GI65" s="106"/>
      <c r="GJ65" s="106"/>
      <c r="GK65" s="106"/>
      <c r="GL65" s="106"/>
      <c r="GM65" s="106"/>
      <c r="GN65" s="106"/>
      <c r="GO65" s="106"/>
      <c r="GP65" s="106"/>
      <c r="GQ65" s="106"/>
      <c r="GR65" s="106"/>
      <c r="GS65" s="106"/>
      <c r="GT65" s="106"/>
      <c r="GU65" s="106"/>
      <c r="GV65" s="106"/>
      <c r="GW65" s="106"/>
      <c r="GX65" s="106"/>
      <c r="GY65" s="106"/>
      <c r="GZ65" s="106"/>
      <c r="HA65" s="106"/>
      <c r="HB65" s="106"/>
      <c r="HC65" s="106"/>
      <c r="HD65" s="106"/>
      <c r="HE65" s="106"/>
      <c r="HF65" s="106"/>
      <c r="HG65" s="106"/>
      <c r="HH65" s="106"/>
      <c r="HI65" s="106"/>
      <c r="HJ65" s="106"/>
      <c r="HK65" s="106"/>
      <c r="HL65" s="106"/>
      <c r="HM65" s="106"/>
      <c r="HN65" s="106"/>
      <c r="HO65" s="106"/>
      <c r="HP65" s="106"/>
      <c r="HQ65" s="106"/>
      <c r="HR65" s="106"/>
      <c r="HS65" s="106"/>
      <c r="HT65" s="106"/>
      <c r="HU65" s="106"/>
      <c r="HV65" s="106"/>
      <c r="HW65" s="106"/>
      <c r="HX65" s="106"/>
      <c r="HY65" s="106"/>
      <c r="HZ65" s="106"/>
      <c r="IA65" s="106"/>
      <c r="IB65" s="106"/>
      <c r="IC65" s="106"/>
      <c r="ID65" s="106"/>
      <c r="IE65" s="106"/>
      <c r="IF65" s="106"/>
      <c r="IG65" s="106"/>
      <c r="IH65" s="106"/>
      <c r="II65" s="106"/>
      <c r="IJ65" s="106"/>
      <c r="IK65" s="106"/>
      <c r="IL65" s="106"/>
      <c r="IM65" s="106"/>
      <c r="IN65" s="106"/>
      <c r="IO65" s="106"/>
    </row>
    <row r="66" spans="1:249">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06"/>
      <c r="BP66" s="106"/>
      <c r="BQ66" s="106"/>
      <c r="BR66" s="106"/>
      <c r="BS66" s="106"/>
      <c r="BT66" s="106"/>
      <c r="BU66" s="106"/>
      <c r="BV66" s="106"/>
      <c r="BW66" s="106"/>
      <c r="BX66" s="106"/>
      <c r="BY66" s="106"/>
      <c r="BZ66" s="106"/>
      <c r="CA66" s="106"/>
      <c r="CB66" s="106"/>
      <c r="CC66" s="106"/>
      <c r="CD66" s="106"/>
      <c r="CE66" s="106"/>
      <c r="CF66" s="106"/>
      <c r="CG66" s="106"/>
      <c r="CH66" s="106"/>
      <c r="CI66" s="106"/>
      <c r="CJ66" s="106"/>
      <c r="CK66" s="106"/>
      <c r="CL66" s="106"/>
      <c r="CM66" s="106"/>
      <c r="CN66" s="106"/>
      <c r="CO66" s="106"/>
      <c r="CP66" s="106"/>
      <c r="CQ66" s="106"/>
      <c r="CR66" s="106"/>
      <c r="CS66" s="106"/>
      <c r="CT66" s="106"/>
      <c r="CU66" s="106"/>
      <c r="CV66" s="106"/>
      <c r="CW66" s="106"/>
      <c r="CX66" s="106"/>
      <c r="CY66" s="106"/>
      <c r="CZ66" s="106"/>
      <c r="DA66" s="106"/>
      <c r="DB66" s="106"/>
      <c r="DC66" s="106"/>
      <c r="DD66" s="106"/>
      <c r="DE66" s="106"/>
      <c r="DF66" s="106"/>
      <c r="DG66" s="106"/>
      <c r="DH66" s="106"/>
      <c r="DI66" s="106"/>
      <c r="DJ66" s="106"/>
      <c r="DK66" s="106"/>
      <c r="DL66" s="106"/>
      <c r="DM66" s="106"/>
      <c r="DN66" s="106"/>
      <c r="DO66" s="106"/>
      <c r="DP66" s="106"/>
      <c r="DQ66" s="106"/>
      <c r="DR66" s="106"/>
      <c r="DS66" s="106"/>
      <c r="DT66" s="106"/>
      <c r="DU66" s="106"/>
      <c r="DV66" s="106"/>
      <c r="DW66" s="106"/>
      <c r="DX66" s="106"/>
      <c r="DY66" s="106"/>
      <c r="DZ66" s="106"/>
      <c r="EA66" s="106"/>
      <c r="EB66" s="106"/>
      <c r="EC66" s="106"/>
      <c r="ED66" s="106"/>
      <c r="EE66" s="106"/>
      <c r="EF66" s="106"/>
      <c r="EG66" s="106"/>
      <c r="EH66" s="106"/>
      <c r="EI66" s="106"/>
      <c r="EJ66" s="106"/>
      <c r="EK66" s="106"/>
      <c r="EL66" s="106"/>
      <c r="EM66" s="106"/>
      <c r="EN66" s="106"/>
      <c r="EO66" s="106"/>
      <c r="EP66" s="106"/>
      <c r="EQ66" s="106"/>
      <c r="ER66" s="106"/>
      <c r="ES66" s="106"/>
      <c r="ET66" s="106"/>
      <c r="EU66" s="106"/>
      <c r="EV66" s="106"/>
      <c r="EW66" s="106"/>
      <c r="EX66" s="106"/>
      <c r="EY66" s="106"/>
      <c r="EZ66" s="106"/>
      <c r="FA66" s="106"/>
      <c r="FB66" s="106"/>
      <c r="FC66" s="106"/>
      <c r="FD66" s="106"/>
      <c r="FE66" s="106"/>
      <c r="FF66" s="106"/>
      <c r="FG66" s="106"/>
      <c r="FH66" s="106"/>
      <c r="FI66" s="106"/>
      <c r="FJ66" s="106"/>
      <c r="FK66" s="106"/>
      <c r="FL66" s="106"/>
      <c r="FM66" s="106"/>
      <c r="FN66" s="106"/>
      <c r="FO66" s="106"/>
      <c r="FP66" s="106"/>
      <c r="FQ66" s="106"/>
      <c r="FR66" s="106"/>
      <c r="FS66" s="106"/>
      <c r="FT66" s="106"/>
      <c r="FU66" s="106"/>
      <c r="FV66" s="106"/>
      <c r="FW66" s="106"/>
      <c r="FX66" s="106"/>
      <c r="FY66" s="106"/>
      <c r="FZ66" s="106"/>
      <c r="GA66" s="106"/>
      <c r="GB66" s="106"/>
      <c r="GC66" s="106"/>
      <c r="GD66" s="106"/>
      <c r="GE66" s="106"/>
      <c r="GF66" s="106"/>
      <c r="GG66" s="106"/>
      <c r="GH66" s="106"/>
      <c r="GI66" s="106"/>
      <c r="GJ66" s="106"/>
      <c r="GK66" s="106"/>
      <c r="GL66" s="106"/>
      <c r="GM66" s="106"/>
      <c r="GN66" s="106"/>
      <c r="GO66" s="106"/>
      <c r="GP66" s="106"/>
      <c r="GQ66" s="106"/>
      <c r="GR66" s="106"/>
      <c r="GS66" s="106"/>
      <c r="GT66" s="106"/>
      <c r="GU66" s="106"/>
      <c r="GV66" s="106"/>
      <c r="GW66" s="106"/>
      <c r="GX66" s="106"/>
      <c r="GY66" s="106"/>
      <c r="GZ66" s="106"/>
      <c r="HA66" s="106"/>
      <c r="HB66" s="106"/>
      <c r="HC66" s="106"/>
      <c r="HD66" s="106"/>
      <c r="HE66" s="106"/>
      <c r="HF66" s="106"/>
      <c r="HG66" s="106"/>
      <c r="HH66" s="106"/>
      <c r="HI66" s="106"/>
      <c r="HJ66" s="106"/>
      <c r="HK66" s="106"/>
      <c r="HL66" s="106"/>
      <c r="HM66" s="106"/>
      <c r="HN66" s="106"/>
      <c r="HO66" s="106"/>
      <c r="HP66" s="106"/>
      <c r="HQ66" s="106"/>
      <c r="HR66" s="106"/>
      <c r="HS66" s="106"/>
      <c r="HT66" s="106"/>
      <c r="HU66" s="106"/>
      <c r="HV66" s="106"/>
      <c r="HW66" s="106"/>
      <c r="HX66" s="106"/>
      <c r="HY66" s="106"/>
      <c r="HZ66" s="106"/>
      <c r="IA66" s="106"/>
      <c r="IB66" s="106"/>
      <c r="IC66" s="106"/>
      <c r="ID66" s="106"/>
      <c r="IE66" s="106"/>
      <c r="IF66" s="106"/>
      <c r="IG66" s="106"/>
      <c r="IH66" s="106"/>
      <c r="II66" s="106"/>
      <c r="IJ66" s="106"/>
      <c r="IK66" s="106"/>
      <c r="IL66" s="106"/>
      <c r="IM66" s="106"/>
      <c r="IN66" s="106"/>
      <c r="IO66" s="106"/>
    </row>
    <row r="67" spans="1:249">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c r="BC67" s="106"/>
      <c r="BD67" s="106"/>
      <c r="BE67" s="106"/>
      <c r="BF67" s="106"/>
      <c r="BG67" s="106"/>
      <c r="BH67" s="106"/>
      <c r="BI67" s="106"/>
      <c r="BJ67" s="106"/>
      <c r="BK67" s="106"/>
      <c r="BL67" s="106"/>
      <c r="BM67" s="106"/>
      <c r="BN67" s="106"/>
      <c r="BO67" s="106"/>
      <c r="BP67" s="106"/>
      <c r="BQ67" s="106"/>
      <c r="BR67" s="106"/>
      <c r="BS67" s="106"/>
      <c r="BT67" s="106"/>
      <c r="BU67" s="106"/>
      <c r="BV67" s="106"/>
      <c r="BW67" s="106"/>
      <c r="BX67" s="106"/>
      <c r="BY67" s="106"/>
      <c r="BZ67" s="106"/>
      <c r="CA67" s="106"/>
      <c r="CB67" s="106"/>
      <c r="CC67" s="106"/>
      <c r="CD67" s="106"/>
      <c r="CE67" s="106"/>
      <c r="CF67" s="106"/>
      <c r="CG67" s="106"/>
      <c r="CH67" s="106"/>
      <c r="CI67" s="106"/>
      <c r="CJ67" s="106"/>
      <c r="CK67" s="106"/>
      <c r="CL67" s="106"/>
      <c r="CM67" s="106"/>
      <c r="CN67" s="106"/>
      <c r="CO67" s="106"/>
      <c r="CP67" s="106"/>
      <c r="CQ67" s="106"/>
      <c r="CR67" s="106"/>
      <c r="CS67" s="106"/>
      <c r="CT67" s="106"/>
      <c r="CU67" s="106"/>
      <c r="CV67" s="106"/>
      <c r="CW67" s="106"/>
      <c r="CX67" s="106"/>
      <c r="CY67" s="106"/>
      <c r="CZ67" s="106"/>
      <c r="DA67" s="106"/>
      <c r="DB67" s="106"/>
      <c r="DC67" s="106"/>
      <c r="DD67" s="106"/>
      <c r="DE67" s="106"/>
      <c r="DF67" s="106"/>
      <c r="DG67" s="106"/>
      <c r="DH67" s="106"/>
      <c r="DI67" s="106"/>
      <c r="DJ67" s="106"/>
      <c r="DK67" s="106"/>
      <c r="DL67" s="106"/>
      <c r="DM67" s="106"/>
      <c r="DN67" s="106"/>
      <c r="DO67" s="106"/>
      <c r="DP67" s="106"/>
      <c r="DQ67" s="106"/>
      <c r="DR67" s="106"/>
      <c r="DS67" s="106"/>
      <c r="DT67" s="106"/>
      <c r="DU67" s="106"/>
      <c r="DV67" s="106"/>
      <c r="DW67" s="106"/>
      <c r="DX67" s="106"/>
      <c r="DY67" s="106"/>
      <c r="DZ67" s="106"/>
      <c r="EA67" s="106"/>
      <c r="EB67" s="106"/>
      <c r="EC67" s="106"/>
      <c r="ED67" s="106"/>
      <c r="EE67" s="106"/>
      <c r="EF67" s="106"/>
      <c r="EG67" s="106"/>
      <c r="EH67" s="106"/>
      <c r="EI67" s="106"/>
      <c r="EJ67" s="106"/>
      <c r="EK67" s="106"/>
      <c r="EL67" s="106"/>
      <c r="EM67" s="106"/>
      <c r="EN67" s="106"/>
      <c r="EO67" s="106"/>
      <c r="EP67" s="106"/>
      <c r="EQ67" s="106"/>
      <c r="ER67" s="106"/>
      <c r="ES67" s="106"/>
      <c r="ET67" s="106"/>
      <c r="EU67" s="106"/>
      <c r="EV67" s="106"/>
      <c r="EW67" s="106"/>
      <c r="EX67" s="106"/>
      <c r="EY67" s="106"/>
      <c r="EZ67" s="106"/>
      <c r="FA67" s="106"/>
      <c r="FB67" s="106"/>
      <c r="FC67" s="106"/>
      <c r="FD67" s="106"/>
      <c r="FE67" s="106"/>
      <c r="FF67" s="106"/>
      <c r="FG67" s="106"/>
      <c r="FH67" s="106"/>
      <c r="FI67" s="106"/>
      <c r="FJ67" s="106"/>
      <c r="FK67" s="106"/>
      <c r="FL67" s="106"/>
      <c r="FM67" s="106"/>
      <c r="FN67" s="106"/>
      <c r="FO67" s="106"/>
      <c r="FP67" s="106"/>
      <c r="FQ67" s="106"/>
      <c r="FR67" s="106"/>
      <c r="FS67" s="106"/>
      <c r="FT67" s="106"/>
      <c r="FU67" s="106"/>
      <c r="FV67" s="106"/>
      <c r="FW67" s="106"/>
      <c r="FX67" s="106"/>
      <c r="FY67" s="106"/>
      <c r="FZ67" s="106"/>
      <c r="GA67" s="106"/>
      <c r="GB67" s="106"/>
      <c r="GC67" s="106"/>
      <c r="GD67" s="106"/>
      <c r="GE67" s="106"/>
      <c r="GF67" s="106"/>
      <c r="GG67" s="106"/>
      <c r="GH67" s="106"/>
      <c r="GI67" s="106"/>
      <c r="GJ67" s="106"/>
      <c r="GK67" s="106"/>
      <c r="GL67" s="106"/>
      <c r="GM67" s="106"/>
      <c r="GN67" s="106"/>
      <c r="GO67" s="106"/>
      <c r="GP67" s="106"/>
      <c r="GQ67" s="106"/>
      <c r="GR67" s="106"/>
      <c r="GS67" s="106"/>
      <c r="GT67" s="106"/>
      <c r="GU67" s="106"/>
      <c r="GV67" s="106"/>
      <c r="GW67" s="106"/>
      <c r="GX67" s="106"/>
      <c r="GY67" s="106"/>
      <c r="GZ67" s="106"/>
      <c r="HA67" s="106"/>
      <c r="HB67" s="106"/>
      <c r="HC67" s="106"/>
      <c r="HD67" s="106"/>
      <c r="HE67" s="106"/>
      <c r="HF67" s="106"/>
      <c r="HG67" s="106"/>
      <c r="HH67" s="106"/>
      <c r="HI67" s="106"/>
      <c r="HJ67" s="106"/>
      <c r="HK67" s="106"/>
      <c r="HL67" s="106"/>
      <c r="HM67" s="106"/>
      <c r="HN67" s="106"/>
      <c r="HO67" s="106"/>
      <c r="HP67" s="106"/>
      <c r="HQ67" s="106"/>
      <c r="HR67" s="106"/>
      <c r="HS67" s="106"/>
      <c r="HT67" s="106"/>
      <c r="HU67" s="106"/>
      <c r="HV67" s="106"/>
      <c r="HW67" s="106"/>
      <c r="HX67" s="106"/>
      <c r="HY67" s="106"/>
      <c r="HZ67" s="106"/>
      <c r="IA67" s="106"/>
      <c r="IB67" s="106"/>
      <c r="IC67" s="106"/>
      <c r="ID67" s="106"/>
      <c r="IE67" s="106"/>
      <c r="IF67" s="106"/>
      <c r="IG67" s="106"/>
      <c r="IH67" s="106"/>
      <c r="II67" s="106"/>
      <c r="IJ67" s="106"/>
      <c r="IK67" s="106"/>
      <c r="IL67" s="106"/>
      <c r="IM67" s="106"/>
      <c r="IN67" s="106"/>
      <c r="IO67" s="106"/>
    </row>
    <row r="68" spans="1:249">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c r="BD68" s="106"/>
      <c r="BE68" s="106"/>
      <c r="BF68" s="106"/>
      <c r="BG68" s="106"/>
      <c r="BH68" s="106"/>
      <c r="BI68" s="106"/>
      <c r="BJ68" s="106"/>
      <c r="BK68" s="106"/>
      <c r="BL68" s="106"/>
      <c r="BM68" s="106"/>
      <c r="BN68" s="106"/>
      <c r="BO68" s="106"/>
      <c r="BP68" s="106"/>
      <c r="BQ68" s="106"/>
      <c r="BR68" s="106"/>
      <c r="BS68" s="106"/>
      <c r="BT68" s="106"/>
      <c r="BU68" s="106"/>
      <c r="BV68" s="106"/>
      <c r="BW68" s="106"/>
      <c r="BX68" s="106"/>
      <c r="BY68" s="106"/>
      <c r="BZ68" s="106"/>
      <c r="CA68" s="106"/>
      <c r="CB68" s="106"/>
      <c r="CC68" s="106"/>
      <c r="CD68" s="106"/>
      <c r="CE68" s="106"/>
      <c r="CF68" s="106"/>
      <c r="CG68" s="106"/>
      <c r="CH68" s="106"/>
      <c r="CI68" s="106"/>
      <c r="CJ68" s="106"/>
      <c r="CK68" s="106"/>
      <c r="CL68" s="106"/>
      <c r="CM68" s="106"/>
      <c r="CN68" s="106"/>
      <c r="CO68" s="106"/>
      <c r="CP68" s="106"/>
      <c r="CQ68" s="106"/>
      <c r="CR68" s="106"/>
      <c r="CS68" s="106"/>
      <c r="CT68" s="106"/>
      <c r="CU68" s="106"/>
      <c r="CV68" s="106"/>
      <c r="CW68" s="106"/>
      <c r="CX68" s="106"/>
      <c r="CY68" s="106"/>
      <c r="CZ68" s="106"/>
      <c r="DA68" s="106"/>
      <c r="DB68" s="106"/>
      <c r="DC68" s="106"/>
      <c r="DD68" s="106"/>
      <c r="DE68" s="106"/>
      <c r="DF68" s="106"/>
      <c r="DG68" s="106"/>
      <c r="DH68" s="106"/>
      <c r="DI68" s="106"/>
      <c r="DJ68" s="106"/>
      <c r="DK68" s="106"/>
      <c r="DL68" s="106"/>
      <c r="DM68" s="106"/>
      <c r="DN68" s="106"/>
      <c r="DO68" s="106"/>
      <c r="DP68" s="106"/>
      <c r="DQ68" s="106"/>
      <c r="DR68" s="106"/>
      <c r="DS68" s="106"/>
      <c r="DT68" s="106"/>
      <c r="DU68" s="106"/>
      <c r="DV68" s="106"/>
      <c r="DW68" s="106"/>
      <c r="DX68" s="106"/>
      <c r="DY68" s="106"/>
      <c r="DZ68" s="106"/>
      <c r="EA68" s="106"/>
      <c r="EB68" s="106"/>
      <c r="EC68" s="106"/>
      <c r="ED68" s="106"/>
      <c r="EE68" s="106"/>
      <c r="EF68" s="106"/>
      <c r="EG68" s="106"/>
      <c r="EH68" s="106"/>
      <c r="EI68" s="106"/>
      <c r="EJ68" s="106"/>
      <c r="EK68" s="106"/>
      <c r="EL68" s="106"/>
      <c r="EM68" s="106"/>
      <c r="EN68" s="106"/>
      <c r="EO68" s="106"/>
      <c r="EP68" s="106"/>
      <c r="EQ68" s="106"/>
      <c r="ER68" s="106"/>
      <c r="ES68" s="106"/>
      <c r="ET68" s="106"/>
      <c r="EU68" s="106"/>
      <c r="EV68" s="106"/>
      <c r="EW68" s="106"/>
      <c r="EX68" s="106"/>
      <c r="EY68" s="106"/>
      <c r="EZ68" s="106"/>
      <c r="FA68" s="106"/>
      <c r="FB68" s="106"/>
      <c r="FC68" s="106"/>
      <c r="FD68" s="106"/>
      <c r="FE68" s="106"/>
      <c r="FF68" s="106"/>
      <c r="FG68" s="106"/>
      <c r="FH68" s="106"/>
      <c r="FI68" s="106"/>
      <c r="FJ68" s="106"/>
      <c r="FK68" s="106"/>
      <c r="FL68" s="106"/>
      <c r="FM68" s="106"/>
      <c r="FN68" s="106"/>
      <c r="FO68" s="106"/>
      <c r="FP68" s="106"/>
      <c r="FQ68" s="106"/>
      <c r="FR68" s="106"/>
      <c r="FS68" s="106"/>
      <c r="FT68" s="106"/>
      <c r="FU68" s="106"/>
      <c r="FV68" s="106"/>
      <c r="FW68" s="106"/>
      <c r="FX68" s="106"/>
      <c r="FY68" s="106"/>
      <c r="FZ68" s="106"/>
      <c r="GA68" s="106"/>
      <c r="GB68" s="106"/>
      <c r="GC68" s="106"/>
      <c r="GD68" s="106"/>
      <c r="GE68" s="106"/>
      <c r="GF68" s="106"/>
      <c r="GG68" s="106"/>
      <c r="GH68" s="106"/>
      <c r="GI68" s="106"/>
      <c r="GJ68" s="106"/>
      <c r="GK68" s="106"/>
      <c r="GL68" s="106"/>
      <c r="GM68" s="106"/>
      <c r="GN68" s="106"/>
      <c r="GO68" s="106"/>
      <c r="GP68" s="106"/>
      <c r="GQ68" s="106"/>
      <c r="GR68" s="106"/>
      <c r="GS68" s="106"/>
      <c r="GT68" s="106"/>
      <c r="GU68" s="106"/>
      <c r="GV68" s="106"/>
      <c r="GW68" s="106"/>
      <c r="GX68" s="106"/>
      <c r="GY68" s="106"/>
      <c r="GZ68" s="106"/>
      <c r="HA68" s="106"/>
      <c r="HB68" s="106"/>
      <c r="HC68" s="106"/>
      <c r="HD68" s="106"/>
      <c r="HE68" s="106"/>
      <c r="HF68" s="106"/>
      <c r="HG68" s="106"/>
      <c r="HH68" s="106"/>
      <c r="HI68" s="106"/>
      <c r="HJ68" s="106"/>
      <c r="HK68" s="106"/>
      <c r="HL68" s="106"/>
      <c r="HM68" s="106"/>
      <c r="HN68" s="106"/>
      <c r="HO68" s="106"/>
      <c r="HP68" s="106"/>
      <c r="HQ68" s="106"/>
      <c r="HR68" s="106"/>
      <c r="HS68" s="106"/>
      <c r="HT68" s="106"/>
      <c r="HU68" s="106"/>
      <c r="HV68" s="106"/>
      <c r="HW68" s="106"/>
      <c r="HX68" s="106"/>
      <c r="HY68" s="106"/>
      <c r="HZ68" s="106"/>
      <c r="IA68" s="106"/>
      <c r="IB68" s="106"/>
      <c r="IC68" s="106"/>
      <c r="ID68" s="106"/>
      <c r="IE68" s="106"/>
      <c r="IF68" s="106"/>
      <c r="IG68" s="106"/>
      <c r="IH68" s="106"/>
      <c r="II68" s="106"/>
      <c r="IJ68" s="106"/>
      <c r="IK68" s="106"/>
      <c r="IL68" s="106"/>
      <c r="IM68" s="106"/>
      <c r="IN68" s="106"/>
      <c r="IO68" s="106"/>
    </row>
    <row r="69" spans="1:249">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c r="BC69" s="106"/>
      <c r="BD69" s="106"/>
      <c r="BE69" s="106"/>
      <c r="BF69" s="106"/>
      <c r="BG69" s="106"/>
      <c r="BH69" s="106"/>
      <c r="BI69" s="106"/>
      <c r="BJ69" s="106"/>
      <c r="BK69" s="106"/>
      <c r="BL69" s="106"/>
      <c r="BM69" s="106"/>
      <c r="BN69" s="106"/>
      <c r="BO69" s="106"/>
      <c r="BP69" s="106"/>
      <c r="BQ69" s="106"/>
      <c r="BR69" s="106"/>
      <c r="BS69" s="106"/>
      <c r="BT69" s="106"/>
      <c r="BU69" s="106"/>
      <c r="BV69" s="106"/>
      <c r="BW69" s="106"/>
      <c r="BX69" s="106"/>
      <c r="BY69" s="106"/>
      <c r="BZ69" s="106"/>
      <c r="CA69" s="106"/>
      <c r="CB69" s="106"/>
      <c r="CC69" s="106"/>
      <c r="CD69" s="106"/>
      <c r="CE69" s="106"/>
      <c r="CF69" s="106"/>
      <c r="CG69" s="106"/>
      <c r="CH69" s="106"/>
      <c r="CI69" s="106"/>
      <c r="CJ69" s="106"/>
      <c r="CK69" s="106"/>
      <c r="CL69" s="106"/>
      <c r="CM69" s="106"/>
      <c r="CN69" s="106"/>
      <c r="CO69" s="106"/>
      <c r="CP69" s="106"/>
      <c r="CQ69" s="106"/>
      <c r="CR69" s="106"/>
      <c r="CS69" s="106"/>
      <c r="CT69" s="106"/>
      <c r="CU69" s="106"/>
      <c r="CV69" s="106"/>
      <c r="CW69" s="106"/>
      <c r="CX69" s="106"/>
      <c r="CY69" s="106"/>
      <c r="CZ69" s="106"/>
      <c r="DA69" s="106"/>
      <c r="DB69" s="106"/>
      <c r="DC69" s="106"/>
      <c r="DD69" s="106"/>
      <c r="DE69" s="106"/>
      <c r="DF69" s="106"/>
      <c r="DG69" s="106"/>
      <c r="DH69" s="106"/>
      <c r="DI69" s="106"/>
      <c r="DJ69" s="106"/>
      <c r="DK69" s="106"/>
      <c r="DL69" s="106"/>
      <c r="DM69" s="106"/>
      <c r="DN69" s="106"/>
      <c r="DO69" s="106"/>
      <c r="DP69" s="106"/>
      <c r="DQ69" s="106"/>
      <c r="DR69" s="106"/>
      <c r="DS69" s="106"/>
      <c r="DT69" s="106"/>
      <c r="DU69" s="106"/>
      <c r="DV69" s="106"/>
      <c r="DW69" s="106"/>
      <c r="DX69" s="106"/>
      <c r="DY69" s="106"/>
      <c r="DZ69" s="106"/>
      <c r="EA69" s="106"/>
      <c r="EB69" s="106"/>
      <c r="EC69" s="106"/>
      <c r="ED69" s="106"/>
      <c r="EE69" s="106"/>
      <c r="EF69" s="106"/>
      <c r="EG69" s="106"/>
      <c r="EH69" s="106"/>
      <c r="EI69" s="106"/>
      <c r="EJ69" s="106"/>
      <c r="EK69" s="106"/>
      <c r="EL69" s="106"/>
      <c r="EM69" s="106"/>
      <c r="EN69" s="106"/>
      <c r="EO69" s="106"/>
      <c r="EP69" s="106"/>
      <c r="EQ69" s="106"/>
      <c r="ER69" s="106"/>
      <c r="ES69" s="106"/>
      <c r="ET69" s="106"/>
      <c r="EU69" s="106"/>
      <c r="EV69" s="106"/>
      <c r="EW69" s="106"/>
      <c r="EX69" s="106"/>
      <c r="EY69" s="106"/>
      <c r="EZ69" s="106"/>
      <c r="FA69" s="106"/>
      <c r="FB69" s="106"/>
      <c r="FC69" s="106"/>
      <c r="FD69" s="106"/>
      <c r="FE69" s="106"/>
      <c r="FF69" s="106"/>
      <c r="FG69" s="106"/>
      <c r="FH69" s="106"/>
      <c r="FI69" s="106"/>
      <c r="FJ69" s="106"/>
      <c r="FK69" s="106"/>
      <c r="FL69" s="106"/>
      <c r="FM69" s="106"/>
      <c r="FN69" s="106"/>
      <c r="FO69" s="106"/>
      <c r="FP69" s="106"/>
      <c r="FQ69" s="106"/>
      <c r="FR69" s="106"/>
      <c r="FS69" s="106"/>
      <c r="FT69" s="106"/>
      <c r="FU69" s="106"/>
      <c r="FV69" s="106"/>
      <c r="FW69" s="106"/>
      <c r="FX69" s="106"/>
      <c r="FY69" s="106"/>
      <c r="FZ69" s="106"/>
      <c r="GA69" s="106"/>
      <c r="GB69" s="106"/>
      <c r="GC69" s="106"/>
      <c r="GD69" s="106"/>
      <c r="GE69" s="106"/>
      <c r="GF69" s="106"/>
      <c r="GG69" s="106"/>
      <c r="GH69" s="106"/>
      <c r="GI69" s="106"/>
      <c r="GJ69" s="106"/>
      <c r="GK69" s="106"/>
      <c r="GL69" s="106"/>
      <c r="GM69" s="106"/>
      <c r="GN69" s="106"/>
      <c r="GO69" s="106"/>
      <c r="GP69" s="106"/>
      <c r="GQ69" s="106"/>
      <c r="GR69" s="106"/>
      <c r="GS69" s="106"/>
      <c r="GT69" s="106"/>
      <c r="GU69" s="106"/>
      <c r="GV69" s="106"/>
      <c r="GW69" s="106"/>
      <c r="GX69" s="106"/>
      <c r="GY69" s="106"/>
      <c r="GZ69" s="106"/>
      <c r="HA69" s="106"/>
      <c r="HB69" s="106"/>
      <c r="HC69" s="106"/>
      <c r="HD69" s="106"/>
      <c r="HE69" s="106"/>
      <c r="HF69" s="106"/>
      <c r="HG69" s="106"/>
      <c r="HH69" s="106"/>
      <c r="HI69" s="106"/>
      <c r="HJ69" s="106"/>
      <c r="HK69" s="106"/>
      <c r="HL69" s="106"/>
      <c r="HM69" s="106"/>
      <c r="HN69" s="106"/>
      <c r="HO69" s="106"/>
      <c r="HP69" s="106"/>
      <c r="HQ69" s="106"/>
      <c r="HR69" s="106"/>
      <c r="HS69" s="106"/>
      <c r="HT69" s="106"/>
      <c r="HU69" s="106"/>
      <c r="HV69" s="106"/>
      <c r="HW69" s="106"/>
      <c r="HX69" s="106"/>
      <c r="HY69" s="106"/>
      <c r="HZ69" s="106"/>
      <c r="IA69" s="106"/>
      <c r="IB69" s="106"/>
      <c r="IC69" s="106"/>
      <c r="ID69" s="106"/>
      <c r="IE69" s="106"/>
      <c r="IF69" s="106"/>
      <c r="IG69" s="106"/>
      <c r="IH69" s="106"/>
      <c r="II69" s="106"/>
      <c r="IJ69" s="106"/>
      <c r="IK69" s="106"/>
      <c r="IL69" s="106"/>
      <c r="IM69" s="106"/>
      <c r="IN69" s="106"/>
      <c r="IO69" s="106"/>
    </row>
    <row r="70" spans="1:249">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06"/>
      <c r="BP70" s="106"/>
      <c r="BQ70" s="106"/>
      <c r="BR70" s="106"/>
      <c r="BS70" s="106"/>
      <c r="BT70" s="106"/>
      <c r="BU70" s="106"/>
      <c r="BV70" s="106"/>
      <c r="BW70" s="106"/>
      <c r="BX70" s="106"/>
      <c r="BY70" s="106"/>
      <c r="BZ70" s="106"/>
      <c r="CA70" s="106"/>
      <c r="CB70" s="106"/>
      <c r="CC70" s="106"/>
      <c r="CD70" s="106"/>
      <c r="CE70" s="106"/>
      <c r="CF70" s="106"/>
      <c r="CG70" s="106"/>
      <c r="CH70" s="106"/>
      <c r="CI70" s="106"/>
      <c r="CJ70" s="106"/>
      <c r="CK70" s="106"/>
      <c r="CL70" s="106"/>
      <c r="CM70" s="106"/>
      <c r="CN70" s="106"/>
      <c r="CO70" s="106"/>
      <c r="CP70" s="106"/>
      <c r="CQ70" s="106"/>
      <c r="CR70" s="106"/>
      <c r="CS70" s="106"/>
      <c r="CT70" s="106"/>
      <c r="CU70" s="106"/>
      <c r="CV70" s="106"/>
      <c r="CW70" s="106"/>
      <c r="CX70" s="106"/>
      <c r="CY70" s="106"/>
      <c r="CZ70" s="106"/>
      <c r="DA70" s="106"/>
      <c r="DB70" s="106"/>
      <c r="DC70" s="106"/>
      <c r="DD70" s="106"/>
      <c r="DE70" s="106"/>
      <c r="DF70" s="106"/>
      <c r="DG70" s="106"/>
      <c r="DH70" s="106"/>
      <c r="DI70" s="106"/>
      <c r="DJ70" s="106"/>
      <c r="DK70" s="106"/>
      <c r="DL70" s="106"/>
      <c r="DM70" s="106"/>
      <c r="DN70" s="106"/>
      <c r="DO70" s="106"/>
      <c r="DP70" s="106"/>
      <c r="DQ70" s="106"/>
      <c r="DR70" s="106"/>
      <c r="DS70" s="106"/>
      <c r="DT70" s="106"/>
      <c r="DU70" s="106"/>
      <c r="DV70" s="106"/>
      <c r="DW70" s="106"/>
      <c r="DX70" s="106"/>
      <c r="DY70" s="106"/>
      <c r="DZ70" s="106"/>
      <c r="EA70" s="106"/>
      <c r="EB70" s="106"/>
      <c r="EC70" s="106"/>
      <c r="ED70" s="106"/>
      <c r="EE70" s="106"/>
      <c r="EF70" s="106"/>
      <c r="EG70" s="106"/>
      <c r="EH70" s="106"/>
      <c r="EI70" s="106"/>
      <c r="EJ70" s="106"/>
      <c r="EK70" s="106"/>
      <c r="EL70" s="106"/>
      <c r="EM70" s="106"/>
      <c r="EN70" s="106"/>
      <c r="EO70" s="106"/>
      <c r="EP70" s="106"/>
      <c r="EQ70" s="106"/>
      <c r="ER70" s="106"/>
      <c r="ES70" s="106"/>
      <c r="ET70" s="106"/>
      <c r="EU70" s="106"/>
      <c r="EV70" s="106"/>
      <c r="EW70" s="106"/>
      <c r="EX70" s="106"/>
      <c r="EY70" s="106"/>
      <c r="EZ70" s="106"/>
      <c r="FA70" s="106"/>
      <c r="FB70" s="106"/>
      <c r="FC70" s="106"/>
      <c r="FD70" s="106"/>
      <c r="FE70" s="106"/>
      <c r="FF70" s="106"/>
      <c r="FG70" s="106"/>
      <c r="FH70" s="106"/>
      <c r="FI70" s="106"/>
      <c r="FJ70" s="106"/>
      <c r="FK70" s="106"/>
      <c r="FL70" s="106"/>
      <c r="FM70" s="106"/>
      <c r="FN70" s="106"/>
      <c r="FO70" s="106"/>
      <c r="FP70" s="106"/>
      <c r="FQ70" s="106"/>
      <c r="FR70" s="106"/>
      <c r="FS70" s="106"/>
      <c r="FT70" s="106"/>
      <c r="FU70" s="106"/>
      <c r="FV70" s="106"/>
      <c r="FW70" s="106"/>
      <c r="FX70" s="106"/>
      <c r="FY70" s="106"/>
      <c r="FZ70" s="106"/>
      <c r="GA70" s="106"/>
      <c r="GB70" s="106"/>
      <c r="GC70" s="106"/>
      <c r="GD70" s="106"/>
      <c r="GE70" s="106"/>
      <c r="GF70" s="106"/>
      <c r="GG70" s="106"/>
      <c r="GH70" s="106"/>
      <c r="GI70" s="106"/>
      <c r="GJ70" s="106"/>
      <c r="GK70" s="106"/>
      <c r="GL70" s="106"/>
      <c r="GM70" s="106"/>
      <c r="GN70" s="106"/>
      <c r="GO70" s="106"/>
      <c r="GP70" s="106"/>
      <c r="GQ70" s="106"/>
      <c r="GR70" s="106"/>
      <c r="GS70" s="106"/>
      <c r="GT70" s="106"/>
      <c r="GU70" s="106"/>
      <c r="GV70" s="106"/>
      <c r="GW70" s="106"/>
      <c r="GX70" s="106"/>
      <c r="GY70" s="106"/>
      <c r="GZ70" s="106"/>
      <c r="HA70" s="106"/>
      <c r="HB70" s="106"/>
      <c r="HC70" s="106"/>
      <c r="HD70" s="106"/>
      <c r="HE70" s="106"/>
      <c r="HF70" s="106"/>
      <c r="HG70" s="106"/>
      <c r="HH70" s="106"/>
      <c r="HI70" s="106"/>
      <c r="HJ70" s="106"/>
      <c r="HK70" s="106"/>
      <c r="HL70" s="106"/>
      <c r="HM70" s="106"/>
      <c r="HN70" s="106"/>
      <c r="HO70" s="106"/>
      <c r="HP70" s="106"/>
      <c r="HQ70" s="106"/>
      <c r="HR70" s="106"/>
      <c r="HS70" s="106"/>
      <c r="HT70" s="106"/>
      <c r="HU70" s="106"/>
      <c r="HV70" s="106"/>
      <c r="HW70" s="106"/>
      <c r="HX70" s="106"/>
      <c r="HY70" s="106"/>
      <c r="HZ70" s="106"/>
      <c r="IA70" s="106"/>
      <c r="IB70" s="106"/>
      <c r="IC70" s="106"/>
      <c r="ID70" s="106"/>
      <c r="IE70" s="106"/>
      <c r="IF70" s="106"/>
      <c r="IG70" s="106"/>
      <c r="IH70" s="106"/>
      <c r="II70" s="106"/>
      <c r="IJ70" s="106"/>
      <c r="IK70" s="106"/>
      <c r="IL70" s="106"/>
      <c r="IM70" s="106"/>
      <c r="IN70" s="106"/>
      <c r="IO70" s="106"/>
    </row>
    <row r="71" spans="1:249">
      <c r="A71" s="106"/>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06"/>
      <c r="BP71" s="106"/>
      <c r="BQ71" s="106"/>
      <c r="BR71" s="106"/>
      <c r="BS71" s="106"/>
      <c r="BT71" s="106"/>
      <c r="BU71" s="106"/>
      <c r="BV71" s="106"/>
      <c r="BW71" s="106"/>
      <c r="BX71" s="106"/>
      <c r="BY71" s="106"/>
      <c r="BZ71" s="106"/>
      <c r="CA71" s="106"/>
      <c r="CB71" s="106"/>
      <c r="CC71" s="106"/>
      <c r="CD71" s="106"/>
      <c r="CE71" s="106"/>
      <c r="CF71" s="106"/>
      <c r="CG71" s="106"/>
      <c r="CH71" s="106"/>
      <c r="CI71" s="106"/>
      <c r="CJ71" s="106"/>
      <c r="CK71" s="106"/>
      <c r="CL71" s="106"/>
      <c r="CM71" s="106"/>
      <c r="CN71" s="106"/>
      <c r="CO71" s="106"/>
      <c r="CP71" s="106"/>
      <c r="CQ71" s="106"/>
      <c r="CR71" s="106"/>
      <c r="CS71" s="106"/>
      <c r="CT71" s="106"/>
      <c r="CU71" s="106"/>
      <c r="CV71" s="106"/>
      <c r="CW71" s="106"/>
      <c r="CX71" s="106"/>
      <c r="CY71" s="106"/>
      <c r="CZ71" s="106"/>
      <c r="DA71" s="106"/>
      <c r="DB71" s="106"/>
      <c r="DC71" s="106"/>
      <c r="DD71" s="106"/>
      <c r="DE71" s="106"/>
      <c r="DF71" s="106"/>
      <c r="DG71" s="106"/>
      <c r="DH71" s="106"/>
      <c r="DI71" s="106"/>
      <c r="DJ71" s="106"/>
      <c r="DK71" s="106"/>
      <c r="DL71" s="106"/>
      <c r="DM71" s="106"/>
      <c r="DN71" s="106"/>
      <c r="DO71" s="106"/>
      <c r="DP71" s="106"/>
      <c r="DQ71" s="106"/>
      <c r="DR71" s="106"/>
      <c r="DS71" s="106"/>
      <c r="DT71" s="106"/>
      <c r="DU71" s="106"/>
      <c r="DV71" s="106"/>
      <c r="DW71" s="106"/>
      <c r="DX71" s="106"/>
      <c r="DY71" s="106"/>
      <c r="DZ71" s="106"/>
      <c r="EA71" s="106"/>
      <c r="EB71" s="106"/>
      <c r="EC71" s="106"/>
      <c r="ED71" s="106"/>
      <c r="EE71" s="106"/>
      <c r="EF71" s="106"/>
      <c r="EG71" s="106"/>
      <c r="EH71" s="106"/>
      <c r="EI71" s="106"/>
      <c r="EJ71" s="106"/>
      <c r="EK71" s="106"/>
      <c r="EL71" s="106"/>
      <c r="EM71" s="106"/>
      <c r="EN71" s="106"/>
      <c r="EO71" s="106"/>
      <c r="EP71" s="106"/>
      <c r="EQ71" s="106"/>
      <c r="ER71" s="106"/>
      <c r="ES71" s="106"/>
      <c r="ET71" s="106"/>
      <c r="EU71" s="106"/>
      <c r="EV71" s="106"/>
      <c r="EW71" s="106"/>
      <c r="EX71" s="106"/>
      <c r="EY71" s="106"/>
      <c r="EZ71" s="106"/>
      <c r="FA71" s="106"/>
      <c r="FB71" s="106"/>
      <c r="FC71" s="106"/>
      <c r="FD71" s="106"/>
      <c r="FE71" s="106"/>
      <c r="FF71" s="106"/>
      <c r="FG71" s="106"/>
      <c r="FH71" s="106"/>
      <c r="FI71" s="106"/>
      <c r="FJ71" s="106"/>
      <c r="FK71" s="106"/>
      <c r="FL71" s="106"/>
      <c r="FM71" s="106"/>
      <c r="FN71" s="106"/>
      <c r="FO71" s="106"/>
      <c r="FP71" s="106"/>
      <c r="FQ71" s="106"/>
      <c r="FR71" s="106"/>
      <c r="FS71" s="106"/>
      <c r="FT71" s="106"/>
      <c r="FU71" s="106"/>
      <c r="FV71" s="106"/>
      <c r="FW71" s="106"/>
      <c r="FX71" s="106"/>
      <c r="FY71" s="106"/>
      <c r="FZ71" s="106"/>
      <c r="GA71" s="106"/>
      <c r="GB71" s="106"/>
      <c r="GC71" s="106"/>
      <c r="GD71" s="106"/>
      <c r="GE71" s="106"/>
      <c r="GF71" s="106"/>
      <c r="GG71" s="106"/>
      <c r="GH71" s="106"/>
      <c r="GI71" s="106"/>
      <c r="GJ71" s="106"/>
      <c r="GK71" s="106"/>
      <c r="GL71" s="106"/>
      <c r="GM71" s="106"/>
      <c r="GN71" s="106"/>
      <c r="GO71" s="106"/>
      <c r="GP71" s="106"/>
      <c r="GQ71" s="106"/>
      <c r="GR71" s="106"/>
      <c r="GS71" s="106"/>
      <c r="GT71" s="106"/>
      <c r="GU71" s="106"/>
      <c r="GV71" s="106"/>
      <c r="GW71" s="106"/>
      <c r="GX71" s="106"/>
      <c r="GY71" s="106"/>
      <c r="GZ71" s="106"/>
      <c r="HA71" s="106"/>
      <c r="HB71" s="106"/>
      <c r="HC71" s="106"/>
      <c r="HD71" s="106"/>
      <c r="HE71" s="106"/>
      <c r="HF71" s="106"/>
      <c r="HG71" s="106"/>
      <c r="HH71" s="106"/>
      <c r="HI71" s="106"/>
      <c r="HJ71" s="106"/>
      <c r="HK71" s="106"/>
      <c r="HL71" s="106"/>
      <c r="HM71" s="106"/>
      <c r="HN71" s="106"/>
      <c r="HO71" s="106"/>
      <c r="HP71" s="106"/>
      <c r="HQ71" s="106"/>
      <c r="HR71" s="106"/>
      <c r="HS71" s="106"/>
      <c r="HT71" s="106"/>
      <c r="HU71" s="106"/>
      <c r="HV71" s="106"/>
      <c r="HW71" s="106"/>
      <c r="HX71" s="106"/>
      <c r="HY71" s="106"/>
      <c r="HZ71" s="106"/>
      <c r="IA71" s="106"/>
      <c r="IB71" s="106"/>
      <c r="IC71" s="106"/>
      <c r="ID71" s="106"/>
      <c r="IE71" s="106"/>
      <c r="IF71" s="106"/>
      <c r="IG71" s="106"/>
      <c r="IH71" s="106"/>
      <c r="II71" s="106"/>
      <c r="IJ71" s="106"/>
      <c r="IK71" s="106"/>
      <c r="IL71" s="106"/>
      <c r="IM71" s="106"/>
      <c r="IN71" s="106"/>
      <c r="IO71" s="106"/>
    </row>
    <row r="72" spans="1:249">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06"/>
      <c r="BP72" s="106"/>
      <c r="BQ72" s="106"/>
      <c r="BR72" s="106"/>
      <c r="BS72" s="106"/>
      <c r="BT72" s="106"/>
      <c r="BU72" s="106"/>
      <c r="BV72" s="106"/>
      <c r="BW72" s="106"/>
      <c r="BX72" s="106"/>
      <c r="BY72" s="106"/>
      <c r="BZ72" s="106"/>
      <c r="CA72" s="106"/>
      <c r="CB72" s="106"/>
      <c r="CC72" s="106"/>
      <c r="CD72" s="106"/>
      <c r="CE72" s="106"/>
      <c r="CF72" s="106"/>
      <c r="CG72" s="106"/>
      <c r="CH72" s="106"/>
      <c r="CI72" s="106"/>
      <c r="CJ72" s="106"/>
      <c r="CK72" s="106"/>
      <c r="CL72" s="106"/>
      <c r="CM72" s="106"/>
      <c r="CN72" s="106"/>
      <c r="CO72" s="106"/>
      <c r="CP72" s="106"/>
      <c r="CQ72" s="106"/>
      <c r="CR72" s="106"/>
      <c r="CS72" s="106"/>
      <c r="CT72" s="106"/>
      <c r="CU72" s="106"/>
      <c r="CV72" s="106"/>
      <c r="CW72" s="106"/>
      <c r="CX72" s="106"/>
      <c r="CY72" s="106"/>
      <c r="CZ72" s="106"/>
      <c r="DA72" s="106"/>
      <c r="DB72" s="106"/>
      <c r="DC72" s="106"/>
      <c r="DD72" s="106"/>
      <c r="DE72" s="106"/>
      <c r="DF72" s="106"/>
      <c r="DG72" s="106"/>
      <c r="DH72" s="106"/>
      <c r="DI72" s="106"/>
      <c r="DJ72" s="106"/>
      <c r="DK72" s="106"/>
      <c r="DL72" s="106"/>
      <c r="DM72" s="106"/>
      <c r="DN72" s="106"/>
      <c r="DO72" s="106"/>
      <c r="DP72" s="106"/>
      <c r="DQ72" s="106"/>
      <c r="DR72" s="106"/>
      <c r="DS72" s="106"/>
      <c r="DT72" s="106"/>
      <c r="DU72" s="106"/>
      <c r="DV72" s="106"/>
      <c r="DW72" s="106"/>
      <c r="DX72" s="106"/>
      <c r="DY72" s="106"/>
      <c r="DZ72" s="106"/>
      <c r="EA72" s="106"/>
      <c r="EB72" s="106"/>
      <c r="EC72" s="106"/>
      <c r="ED72" s="106"/>
      <c r="EE72" s="106"/>
      <c r="EF72" s="106"/>
      <c r="EG72" s="106"/>
      <c r="EH72" s="106"/>
      <c r="EI72" s="106"/>
      <c r="EJ72" s="106"/>
      <c r="EK72" s="106"/>
      <c r="EL72" s="106"/>
      <c r="EM72" s="106"/>
      <c r="EN72" s="106"/>
      <c r="EO72" s="106"/>
      <c r="EP72" s="106"/>
      <c r="EQ72" s="106"/>
      <c r="ER72" s="106"/>
      <c r="ES72" s="106"/>
      <c r="ET72" s="106"/>
      <c r="EU72" s="106"/>
      <c r="EV72" s="106"/>
      <c r="EW72" s="106"/>
      <c r="EX72" s="106"/>
      <c r="EY72" s="106"/>
      <c r="EZ72" s="106"/>
      <c r="FA72" s="106"/>
      <c r="FB72" s="106"/>
      <c r="FC72" s="106"/>
      <c r="FD72" s="106"/>
      <c r="FE72" s="106"/>
      <c r="FF72" s="106"/>
      <c r="FG72" s="106"/>
      <c r="FH72" s="106"/>
      <c r="FI72" s="106"/>
      <c r="FJ72" s="106"/>
      <c r="FK72" s="106"/>
      <c r="FL72" s="106"/>
      <c r="FM72" s="106"/>
      <c r="FN72" s="106"/>
      <c r="FO72" s="106"/>
      <c r="FP72" s="106"/>
      <c r="FQ72" s="106"/>
      <c r="FR72" s="106"/>
      <c r="FS72" s="106"/>
      <c r="FT72" s="106"/>
      <c r="FU72" s="106"/>
      <c r="FV72" s="106"/>
      <c r="FW72" s="106"/>
      <c r="FX72" s="106"/>
      <c r="FY72" s="106"/>
      <c r="FZ72" s="106"/>
      <c r="GA72" s="106"/>
      <c r="GB72" s="106"/>
      <c r="GC72" s="106"/>
      <c r="GD72" s="106"/>
      <c r="GE72" s="106"/>
      <c r="GF72" s="106"/>
      <c r="GG72" s="106"/>
      <c r="GH72" s="106"/>
      <c r="GI72" s="106"/>
      <c r="GJ72" s="106"/>
      <c r="GK72" s="106"/>
      <c r="GL72" s="106"/>
      <c r="GM72" s="106"/>
      <c r="GN72" s="106"/>
      <c r="GO72" s="106"/>
      <c r="GP72" s="106"/>
      <c r="GQ72" s="106"/>
      <c r="GR72" s="106"/>
      <c r="GS72" s="106"/>
      <c r="GT72" s="106"/>
      <c r="GU72" s="106"/>
      <c r="GV72" s="106"/>
      <c r="GW72" s="106"/>
      <c r="GX72" s="106"/>
      <c r="GY72" s="106"/>
      <c r="GZ72" s="106"/>
      <c r="HA72" s="106"/>
      <c r="HB72" s="106"/>
      <c r="HC72" s="106"/>
      <c r="HD72" s="106"/>
      <c r="HE72" s="106"/>
      <c r="HF72" s="106"/>
      <c r="HG72" s="106"/>
      <c r="HH72" s="106"/>
      <c r="HI72" s="106"/>
      <c r="HJ72" s="106"/>
      <c r="HK72" s="106"/>
      <c r="HL72" s="106"/>
      <c r="HM72" s="106"/>
      <c r="HN72" s="106"/>
      <c r="HO72" s="106"/>
      <c r="HP72" s="106"/>
      <c r="HQ72" s="106"/>
      <c r="HR72" s="106"/>
      <c r="HS72" s="106"/>
      <c r="HT72" s="106"/>
      <c r="HU72" s="106"/>
      <c r="HV72" s="106"/>
      <c r="HW72" s="106"/>
      <c r="HX72" s="106"/>
      <c r="HY72" s="106"/>
      <c r="HZ72" s="106"/>
      <c r="IA72" s="106"/>
      <c r="IB72" s="106"/>
      <c r="IC72" s="106"/>
      <c r="ID72" s="106"/>
      <c r="IE72" s="106"/>
      <c r="IF72" s="106"/>
      <c r="IG72" s="106"/>
      <c r="IH72" s="106"/>
      <c r="II72" s="106"/>
      <c r="IJ72" s="106"/>
      <c r="IK72" s="106"/>
      <c r="IL72" s="106"/>
      <c r="IM72" s="106"/>
      <c r="IN72" s="106"/>
      <c r="IO72" s="106"/>
    </row>
    <row r="73" spans="1:249">
      <c r="A73" s="106"/>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106"/>
      <c r="BA73" s="106"/>
      <c r="BB73" s="106"/>
      <c r="BC73" s="106"/>
      <c r="BD73" s="106"/>
      <c r="BE73" s="106"/>
      <c r="BF73" s="106"/>
      <c r="BG73" s="106"/>
      <c r="BH73" s="106"/>
      <c r="BI73" s="106"/>
      <c r="BJ73" s="106"/>
      <c r="BK73" s="106"/>
      <c r="BL73" s="106"/>
      <c r="BM73" s="106"/>
      <c r="BN73" s="106"/>
      <c r="BO73" s="106"/>
      <c r="BP73" s="106"/>
      <c r="BQ73" s="106"/>
      <c r="BR73" s="106"/>
      <c r="BS73" s="106"/>
      <c r="BT73" s="106"/>
      <c r="BU73" s="106"/>
      <c r="BV73" s="106"/>
      <c r="BW73" s="106"/>
      <c r="BX73" s="106"/>
      <c r="BY73" s="106"/>
      <c r="BZ73" s="106"/>
      <c r="CA73" s="106"/>
      <c r="CB73" s="106"/>
      <c r="CC73" s="106"/>
      <c r="CD73" s="106"/>
      <c r="CE73" s="106"/>
      <c r="CF73" s="106"/>
      <c r="CG73" s="106"/>
      <c r="CH73" s="106"/>
      <c r="CI73" s="106"/>
      <c r="CJ73" s="106"/>
      <c r="CK73" s="106"/>
      <c r="CL73" s="106"/>
      <c r="CM73" s="106"/>
      <c r="CN73" s="106"/>
      <c r="CO73" s="106"/>
      <c r="CP73" s="106"/>
      <c r="CQ73" s="106"/>
      <c r="CR73" s="106"/>
      <c r="CS73" s="106"/>
      <c r="CT73" s="106"/>
      <c r="CU73" s="106"/>
      <c r="CV73" s="106"/>
      <c r="CW73" s="106"/>
      <c r="CX73" s="106"/>
      <c r="CY73" s="106"/>
      <c r="CZ73" s="106"/>
      <c r="DA73" s="106"/>
      <c r="DB73" s="106"/>
      <c r="DC73" s="106"/>
      <c r="DD73" s="106"/>
      <c r="DE73" s="106"/>
      <c r="DF73" s="106"/>
      <c r="DG73" s="106"/>
      <c r="DH73" s="106"/>
      <c r="DI73" s="106"/>
      <c r="DJ73" s="106"/>
      <c r="DK73" s="106"/>
      <c r="DL73" s="106"/>
      <c r="DM73" s="106"/>
      <c r="DN73" s="106"/>
      <c r="DO73" s="106"/>
      <c r="DP73" s="106"/>
      <c r="DQ73" s="106"/>
      <c r="DR73" s="106"/>
      <c r="DS73" s="106"/>
      <c r="DT73" s="106"/>
      <c r="DU73" s="106"/>
      <c r="DV73" s="106"/>
      <c r="DW73" s="106"/>
      <c r="DX73" s="106"/>
      <c r="DY73" s="106"/>
      <c r="DZ73" s="106"/>
      <c r="EA73" s="106"/>
      <c r="EB73" s="106"/>
      <c r="EC73" s="106"/>
      <c r="ED73" s="106"/>
      <c r="EE73" s="106"/>
      <c r="EF73" s="106"/>
      <c r="EG73" s="106"/>
      <c r="EH73" s="106"/>
      <c r="EI73" s="106"/>
      <c r="EJ73" s="106"/>
      <c r="EK73" s="106"/>
      <c r="EL73" s="106"/>
      <c r="EM73" s="106"/>
      <c r="EN73" s="106"/>
      <c r="EO73" s="106"/>
      <c r="EP73" s="106"/>
      <c r="EQ73" s="106"/>
      <c r="ER73" s="106"/>
      <c r="ES73" s="106"/>
      <c r="ET73" s="106"/>
      <c r="EU73" s="106"/>
      <c r="EV73" s="106"/>
      <c r="EW73" s="106"/>
      <c r="EX73" s="106"/>
      <c r="EY73" s="106"/>
      <c r="EZ73" s="106"/>
      <c r="FA73" s="106"/>
      <c r="FB73" s="106"/>
      <c r="FC73" s="106"/>
      <c r="FD73" s="106"/>
      <c r="FE73" s="106"/>
      <c r="FF73" s="106"/>
      <c r="FG73" s="106"/>
      <c r="FH73" s="106"/>
      <c r="FI73" s="106"/>
      <c r="FJ73" s="106"/>
      <c r="FK73" s="106"/>
      <c r="FL73" s="106"/>
      <c r="FM73" s="106"/>
      <c r="FN73" s="106"/>
      <c r="FO73" s="106"/>
      <c r="FP73" s="106"/>
      <c r="FQ73" s="106"/>
      <c r="FR73" s="106"/>
      <c r="FS73" s="106"/>
      <c r="FT73" s="106"/>
      <c r="FU73" s="106"/>
      <c r="FV73" s="106"/>
      <c r="FW73" s="106"/>
      <c r="FX73" s="106"/>
      <c r="FY73" s="106"/>
      <c r="FZ73" s="106"/>
      <c r="GA73" s="106"/>
      <c r="GB73" s="106"/>
      <c r="GC73" s="106"/>
      <c r="GD73" s="106"/>
      <c r="GE73" s="106"/>
      <c r="GF73" s="106"/>
      <c r="GG73" s="106"/>
      <c r="GH73" s="106"/>
      <c r="GI73" s="106"/>
      <c r="GJ73" s="106"/>
      <c r="GK73" s="106"/>
      <c r="GL73" s="106"/>
      <c r="GM73" s="106"/>
      <c r="GN73" s="106"/>
      <c r="GO73" s="106"/>
      <c r="GP73" s="106"/>
      <c r="GQ73" s="106"/>
      <c r="GR73" s="106"/>
      <c r="GS73" s="106"/>
      <c r="GT73" s="106"/>
      <c r="GU73" s="106"/>
      <c r="GV73" s="106"/>
      <c r="GW73" s="106"/>
      <c r="GX73" s="106"/>
      <c r="GY73" s="106"/>
      <c r="GZ73" s="106"/>
      <c r="HA73" s="106"/>
      <c r="HB73" s="106"/>
      <c r="HC73" s="106"/>
      <c r="HD73" s="106"/>
      <c r="HE73" s="106"/>
      <c r="HF73" s="106"/>
      <c r="HG73" s="106"/>
      <c r="HH73" s="106"/>
      <c r="HI73" s="106"/>
      <c r="HJ73" s="106"/>
      <c r="HK73" s="106"/>
      <c r="HL73" s="106"/>
      <c r="HM73" s="106"/>
      <c r="HN73" s="106"/>
      <c r="HO73" s="106"/>
      <c r="HP73" s="106"/>
      <c r="HQ73" s="106"/>
      <c r="HR73" s="106"/>
      <c r="HS73" s="106"/>
      <c r="HT73" s="106"/>
      <c r="HU73" s="106"/>
      <c r="HV73" s="106"/>
      <c r="HW73" s="106"/>
      <c r="HX73" s="106"/>
      <c r="HY73" s="106"/>
      <c r="HZ73" s="106"/>
      <c r="IA73" s="106"/>
      <c r="IB73" s="106"/>
      <c r="IC73" s="106"/>
      <c r="ID73" s="106"/>
      <c r="IE73" s="106"/>
      <c r="IF73" s="106"/>
      <c r="IG73" s="106"/>
      <c r="IH73" s="106"/>
      <c r="II73" s="106"/>
      <c r="IJ73" s="106"/>
      <c r="IK73" s="106"/>
      <c r="IL73" s="106"/>
      <c r="IM73" s="106"/>
      <c r="IN73" s="106"/>
      <c r="IO73" s="106"/>
    </row>
    <row r="74" spans="1:249">
      <c r="A74" s="106"/>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106"/>
      <c r="BU74" s="106"/>
      <c r="BV74" s="106"/>
      <c r="BW74" s="106"/>
      <c r="BX74" s="106"/>
      <c r="BY74" s="106"/>
      <c r="BZ74" s="106"/>
      <c r="CA74" s="106"/>
      <c r="CB74" s="106"/>
      <c r="CC74" s="106"/>
      <c r="CD74" s="106"/>
      <c r="CE74" s="106"/>
      <c r="CF74" s="106"/>
      <c r="CG74" s="106"/>
      <c r="CH74" s="106"/>
      <c r="CI74" s="106"/>
      <c r="CJ74" s="106"/>
      <c r="CK74" s="106"/>
      <c r="CL74" s="106"/>
      <c r="CM74" s="106"/>
      <c r="CN74" s="106"/>
      <c r="CO74" s="106"/>
      <c r="CP74" s="106"/>
      <c r="CQ74" s="106"/>
      <c r="CR74" s="106"/>
      <c r="CS74" s="106"/>
      <c r="CT74" s="106"/>
      <c r="CU74" s="106"/>
      <c r="CV74" s="106"/>
      <c r="CW74" s="106"/>
      <c r="CX74" s="106"/>
      <c r="CY74" s="106"/>
      <c r="CZ74" s="106"/>
      <c r="DA74" s="106"/>
      <c r="DB74" s="106"/>
      <c r="DC74" s="106"/>
      <c r="DD74" s="106"/>
      <c r="DE74" s="106"/>
      <c r="DF74" s="106"/>
      <c r="DG74" s="106"/>
      <c r="DH74" s="106"/>
      <c r="DI74" s="106"/>
      <c r="DJ74" s="106"/>
      <c r="DK74" s="106"/>
      <c r="DL74" s="106"/>
      <c r="DM74" s="106"/>
      <c r="DN74" s="106"/>
      <c r="DO74" s="106"/>
      <c r="DP74" s="106"/>
      <c r="DQ74" s="106"/>
      <c r="DR74" s="106"/>
      <c r="DS74" s="106"/>
      <c r="DT74" s="106"/>
      <c r="DU74" s="106"/>
      <c r="DV74" s="106"/>
      <c r="DW74" s="106"/>
      <c r="DX74" s="106"/>
      <c r="DY74" s="106"/>
      <c r="DZ74" s="106"/>
      <c r="EA74" s="106"/>
      <c r="EB74" s="106"/>
      <c r="EC74" s="106"/>
      <c r="ED74" s="106"/>
      <c r="EE74" s="106"/>
      <c r="EF74" s="106"/>
      <c r="EG74" s="106"/>
      <c r="EH74" s="106"/>
      <c r="EI74" s="106"/>
      <c r="EJ74" s="106"/>
      <c r="EK74" s="106"/>
      <c r="EL74" s="106"/>
      <c r="EM74" s="106"/>
      <c r="EN74" s="106"/>
      <c r="EO74" s="106"/>
      <c r="EP74" s="106"/>
      <c r="EQ74" s="106"/>
      <c r="ER74" s="106"/>
      <c r="ES74" s="106"/>
      <c r="ET74" s="106"/>
      <c r="EU74" s="106"/>
      <c r="EV74" s="106"/>
      <c r="EW74" s="106"/>
      <c r="EX74" s="106"/>
      <c r="EY74" s="106"/>
      <c r="EZ74" s="106"/>
      <c r="FA74" s="106"/>
      <c r="FB74" s="106"/>
      <c r="FC74" s="106"/>
      <c r="FD74" s="106"/>
      <c r="FE74" s="106"/>
      <c r="FF74" s="106"/>
      <c r="FG74" s="106"/>
      <c r="FH74" s="106"/>
      <c r="FI74" s="106"/>
      <c r="FJ74" s="106"/>
      <c r="FK74" s="106"/>
      <c r="FL74" s="106"/>
      <c r="FM74" s="106"/>
      <c r="FN74" s="106"/>
      <c r="FO74" s="106"/>
      <c r="FP74" s="106"/>
      <c r="FQ74" s="106"/>
      <c r="FR74" s="106"/>
      <c r="FS74" s="106"/>
      <c r="FT74" s="106"/>
      <c r="FU74" s="106"/>
      <c r="FV74" s="106"/>
      <c r="FW74" s="106"/>
      <c r="FX74" s="106"/>
      <c r="FY74" s="106"/>
      <c r="FZ74" s="106"/>
      <c r="GA74" s="106"/>
      <c r="GB74" s="106"/>
      <c r="GC74" s="106"/>
      <c r="GD74" s="106"/>
      <c r="GE74" s="106"/>
      <c r="GF74" s="106"/>
      <c r="GG74" s="106"/>
      <c r="GH74" s="106"/>
      <c r="GI74" s="106"/>
      <c r="GJ74" s="106"/>
      <c r="GK74" s="106"/>
      <c r="GL74" s="106"/>
      <c r="GM74" s="106"/>
      <c r="GN74" s="106"/>
      <c r="GO74" s="106"/>
      <c r="GP74" s="106"/>
      <c r="GQ74" s="106"/>
      <c r="GR74" s="106"/>
      <c r="GS74" s="106"/>
      <c r="GT74" s="106"/>
      <c r="GU74" s="106"/>
      <c r="GV74" s="106"/>
      <c r="GW74" s="106"/>
      <c r="GX74" s="106"/>
      <c r="GY74" s="106"/>
      <c r="GZ74" s="106"/>
      <c r="HA74" s="106"/>
      <c r="HB74" s="106"/>
      <c r="HC74" s="106"/>
      <c r="HD74" s="106"/>
      <c r="HE74" s="106"/>
      <c r="HF74" s="106"/>
      <c r="HG74" s="106"/>
      <c r="HH74" s="106"/>
      <c r="HI74" s="106"/>
      <c r="HJ74" s="106"/>
      <c r="HK74" s="106"/>
      <c r="HL74" s="106"/>
      <c r="HM74" s="106"/>
      <c r="HN74" s="106"/>
      <c r="HO74" s="106"/>
      <c r="HP74" s="106"/>
      <c r="HQ74" s="106"/>
      <c r="HR74" s="106"/>
      <c r="HS74" s="106"/>
      <c r="HT74" s="106"/>
      <c r="HU74" s="106"/>
      <c r="HV74" s="106"/>
      <c r="HW74" s="106"/>
      <c r="HX74" s="106"/>
      <c r="HY74" s="106"/>
      <c r="HZ74" s="106"/>
      <c r="IA74" s="106"/>
      <c r="IB74" s="106"/>
      <c r="IC74" s="106"/>
      <c r="ID74" s="106"/>
      <c r="IE74" s="106"/>
      <c r="IF74" s="106"/>
      <c r="IG74" s="106"/>
      <c r="IH74" s="106"/>
      <c r="II74" s="106"/>
      <c r="IJ74" s="106"/>
      <c r="IK74" s="106"/>
      <c r="IL74" s="106"/>
      <c r="IM74" s="106"/>
      <c r="IN74" s="106"/>
      <c r="IO74" s="106"/>
    </row>
    <row r="75" spans="1:249">
      <c r="A75" s="106"/>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106"/>
      <c r="BU75" s="106"/>
      <c r="BV75" s="106"/>
      <c r="BW75" s="106"/>
      <c r="BX75" s="106"/>
      <c r="BY75" s="106"/>
      <c r="BZ75" s="106"/>
      <c r="CA75" s="106"/>
      <c r="CB75" s="106"/>
      <c r="CC75" s="106"/>
      <c r="CD75" s="106"/>
      <c r="CE75" s="106"/>
      <c r="CF75" s="106"/>
      <c r="CG75" s="106"/>
      <c r="CH75" s="106"/>
      <c r="CI75" s="106"/>
      <c r="CJ75" s="106"/>
      <c r="CK75" s="106"/>
      <c r="CL75" s="106"/>
      <c r="CM75" s="106"/>
      <c r="CN75" s="106"/>
      <c r="CO75" s="106"/>
      <c r="CP75" s="106"/>
      <c r="CQ75" s="106"/>
      <c r="CR75" s="106"/>
      <c r="CS75" s="106"/>
      <c r="CT75" s="106"/>
      <c r="CU75" s="106"/>
      <c r="CV75" s="106"/>
      <c r="CW75" s="106"/>
      <c r="CX75" s="106"/>
      <c r="CY75" s="106"/>
      <c r="CZ75" s="106"/>
      <c r="DA75" s="106"/>
      <c r="DB75" s="106"/>
      <c r="DC75" s="106"/>
      <c r="DD75" s="106"/>
      <c r="DE75" s="106"/>
      <c r="DF75" s="106"/>
      <c r="DG75" s="106"/>
      <c r="DH75" s="106"/>
      <c r="DI75" s="106"/>
      <c r="DJ75" s="106"/>
      <c r="DK75" s="106"/>
      <c r="DL75" s="106"/>
      <c r="DM75" s="106"/>
      <c r="DN75" s="106"/>
      <c r="DO75" s="106"/>
      <c r="DP75" s="106"/>
      <c r="DQ75" s="106"/>
      <c r="DR75" s="106"/>
      <c r="DS75" s="106"/>
      <c r="DT75" s="106"/>
      <c r="DU75" s="106"/>
      <c r="DV75" s="106"/>
      <c r="DW75" s="106"/>
      <c r="DX75" s="106"/>
      <c r="DY75" s="106"/>
      <c r="DZ75" s="106"/>
      <c r="EA75" s="106"/>
      <c r="EB75" s="106"/>
      <c r="EC75" s="106"/>
      <c r="ED75" s="106"/>
      <c r="EE75" s="106"/>
      <c r="EF75" s="106"/>
      <c r="EG75" s="106"/>
      <c r="EH75" s="106"/>
      <c r="EI75" s="106"/>
      <c r="EJ75" s="106"/>
      <c r="EK75" s="106"/>
      <c r="EL75" s="106"/>
      <c r="EM75" s="106"/>
      <c r="EN75" s="106"/>
      <c r="EO75" s="106"/>
      <c r="EP75" s="106"/>
      <c r="EQ75" s="106"/>
      <c r="ER75" s="106"/>
      <c r="ES75" s="106"/>
      <c r="ET75" s="106"/>
      <c r="EU75" s="106"/>
      <c r="EV75" s="106"/>
      <c r="EW75" s="106"/>
      <c r="EX75" s="106"/>
      <c r="EY75" s="106"/>
      <c r="EZ75" s="106"/>
      <c r="FA75" s="106"/>
      <c r="FB75" s="106"/>
      <c r="FC75" s="106"/>
      <c r="FD75" s="106"/>
      <c r="FE75" s="106"/>
      <c r="FF75" s="106"/>
      <c r="FG75" s="106"/>
      <c r="FH75" s="106"/>
      <c r="FI75" s="106"/>
      <c r="FJ75" s="106"/>
      <c r="FK75" s="106"/>
      <c r="FL75" s="106"/>
      <c r="FM75" s="106"/>
      <c r="FN75" s="106"/>
      <c r="FO75" s="106"/>
      <c r="FP75" s="106"/>
      <c r="FQ75" s="106"/>
      <c r="FR75" s="106"/>
      <c r="FS75" s="106"/>
      <c r="FT75" s="106"/>
      <c r="FU75" s="106"/>
      <c r="FV75" s="106"/>
      <c r="FW75" s="106"/>
      <c r="FX75" s="106"/>
      <c r="FY75" s="106"/>
      <c r="FZ75" s="106"/>
      <c r="GA75" s="106"/>
      <c r="GB75" s="106"/>
      <c r="GC75" s="106"/>
      <c r="GD75" s="106"/>
      <c r="GE75" s="106"/>
      <c r="GF75" s="106"/>
      <c r="GG75" s="106"/>
      <c r="GH75" s="106"/>
      <c r="GI75" s="106"/>
      <c r="GJ75" s="106"/>
      <c r="GK75" s="106"/>
      <c r="GL75" s="106"/>
      <c r="GM75" s="106"/>
      <c r="GN75" s="106"/>
      <c r="GO75" s="106"/>
      <c r="GP75" s="106"/>
      <c r="GQ75" s="106"/>
      <c r="GR75" s="106"/>
      <c r="GS75" s="106"/>
      <c r="GT75" s="106"/>
      <c r="GU75" s="106"/>
      <c r="GV75" s="106"/>
      <c r="GW75" s="106"/>
      <c r="GX75" s="106"/>
      <c r="GY75" s="106"/>
      <c r="GZ75" s="106"/>
      <c r="HA75" s="106"/>
      <c r="HB75" s="106"/>
      <c r="HC75" s="106"/>
      <c r="HD75" s="106"/>
      <c r="HE75" s="106"/>
      <c r="HF75" s="106"/>
      <c r="HG75" s="106"/>
      <c r="HH75" s="106"/>
      <c r="HI75" s="106"/>
      <c r="HJ75" s="106"/>
      <c r="HK75" s="106"/>
      <c r="HL75" s="106"/>
      <c r="HM75" s="106"/>
      <c r="HN75" s="106"/>
      <c r="HO75" s="106"/>
      <c r="HP75" s="106"/>
      <c r="HQ75" s="106"/>
      <c r="HR75" s="106"/>
      <c r="HS75" s="106"/>
      <c r="HT75" s="106"/>
      <c r="HU75" s="106"/>
      <c r="HV75" s="106"/>
      <c r="HW75" s="106"/>
      <c r="HX75" s="106"/>
      <c r="HY75" s="106"/>
      <c r="HZ75" s="106"/>
      <c r="IA75" s="106"/>
      <c r="IB75" s="106"/>
      <c r="IC75" s="106"/>
      <c r="ID75" s="106"/>
      <c r="IE75" s="106"/>
      <c r="IF75" s="106"/>
      <c r="IG75" s="106"/>
      <c r="IH75" s="106"/>
      <c r="II75" s="106"/>
      <c r="IJ75" s="106"/>
      <c r="IK75" s="106"/>
      <c r="IL75" s="106"/>
      <c r="IM75" s="106"/>
      <c r="IN75" s="106"/>
      <c r="IO75" s="106"/>
    </row>
    <row r="76" spans="1:249">
      <c r="A76" s="106"/>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106"/>
      <c r="BU76" s="106"/>
      <c r="BV76" s="106"/>
      <c r="BW76" s="106"/>
      <c r="BX76" s="106"/>
      <c r="BY76" s="106"/>
      <c r="BZ76" s="106"/>
      <c r="CA76" s="106"/>
      <c r="CB76" s="106"/>
      <c r="CC76" s="106"/>
      <c r="CD76" s="106"/>
      <c r="CE76" s="106"/>
      <c r="CF76" s="106"/>
      <c r="CG76" s="106"/>
      <c r="CH76" s="106"/>
      <c r="CI76" s="106"/>
      <c r="CJ76" s="106"/>
      <c r="CK76" s="106"/>
      <c r="CL76" s="106"/>
      <c r="CM76" s="106"/>
      <c r="CN76" s="106"/>
      <c r="CO76" s="106"/>
      <c r="CP76" s="106"/>
      <c r="CQ76" s="106"/>
      <c r="CR76" s="106"/>
      <c r="CS76" s="106"/>
      <c r="CT76" s="106"/>
      <c r="CU76" s="106"/>
      <c r="CV76" s="106"/>
      <c r="CW76" s="106"/>
      <c r="CX76" s="106"/>
      <c r="CY76" s="106"/>
      <c r="CZ76" s="106"/>
      <c r="DA76" s="106"/>
      <c r="DB76" s="106"/>
      <c r="DC76" s="106"/>
      <c r="DD76" s="106"/>
      <c r="DE76" s="106"/>
      <c r="DF76" s="106"/>
      <c r="DG76" s="106"/>
      <c r="DH76" s="106"/>
      <c r="DI76" s="106"/>
      <c r="DJ76" s="106"/>
      <c r="DK76" s="106"/>
      <c r="DL76" s="106"/>
      <c r="DM76" s="106"/>
      <c r="DN76" s="106"/>
      <c r="DO76" s="106"/>
      <c r="DP76" s="106"/>
      <c r="DQ76" s="106"/>
      <c r="DR76" s="106"/>
      <c r="DS76" s="106"/>
      <c r="DT76" s="106"/>
      <c r="DU76" s="106"/>
      <c r="DV76" s="106"/>
      <c r="DW76" s="106"/>
      <c r="DX76" s="106"/>
      <c r="DY76" s="106"/>
      <c r="DZ76" s="106"/>
      <c r="EA76" s="106"/>
      <c r="EB76" s="106"/>
      <c r="EC76" s="106"/>
      <c r="ED76" s="106"/>
      <c r="EE76" s="106"/>
      <c r="EF76" s="106"/>
      <c r="EG76" s="106"/>
      <c r="EH76" s="106"/>
      <c r="EI76" s="106"/>
      <c r="EJ76" s="106"/>
      <c r="EK76" s="106"/>
      <c r="EL76" s="106"/>
      <c r="EM76" s="106"/>
      <c r="EN76" s="106"/>
      <c r="EO76" s="106"/>
      <c r="EP76" s="106"/>
      <c r="EQ76" s="106"/>
      <c r="ER76" s="106"/>
      <c r="ES76" s="106"/>
      <c r="ET76" s="106"/>
      <c r="EU76" s="106"/>
      <c r="EV76" s="106"/>
      <c r="EW76" s="106"/>
      <c r="EX76" s="106"/>
      <c r="EY76" s="106"/>
      <c r="EZ76" s="106"/>
      <c r="FA76" s="106"/>
      <c r="FB76" s="106"/>
      <c r="FC76" s="106"/>
      <c r="FD76" s="106"/>
      <c r="FE76" s="106"/>
      <c r="FF76" s="106"/>
      <c r="FG76" s="106"/>
      <c r="FH76" s="106"/>
      <c r="FI76" s="106"/>
      <c r="FJ76" s="106"/>
      <c r="FK76" s="106"/>
      <c r="FL76" s="106"/>
      <c r="FM76" s="106"/>
      <c r="FN76" s="106"/>
      <c r="FO76" s="106"/>
      <c r="FP76" s="106"/>
      <c r="FQ76" s="106"/>
      <c r="FR76" s="106"/>
      <c r="FS76" s="106"/>
      <c r="FT76" s="106"/>
      <c r="FU76" s="106"/>
      <c r="FV76" s="106"/>
      <c r="FW76" s="106"/>
      <c r="FX76" s="106"/>
      <c r="FY76" s="106"/>
      <c r="FZ76" s="106"/>
      <c r="GA76" s="106"/>
      <c r="GB76" s="106"/>
      <c r="GC76" s="106"/>
      <c r="GD76" s="106"/>
      <c r="GE76" s="106"/>
      <c r="GF76" s="106"/>
      <c r="GG76" s="106"/>
      <c r="GH76" s="106"/>
      <c r="GI76" s="106"/>
      <c r="GJ76" s="106"/>
      <c r="GK76" s="106"/>
      <c r="GL76" s="106"/>
      <c r="GM76" s="106"/>
      <c r="GN76" s="106"/>
      <c r="GO76" s="106"/>
      <c r="GP76" s="106"/>
      <c r="GQ76" s="106"/>
      <c r="GR76" s="106"/>
      <c r="GS76" s="106"/>
      <c r="GT76" s="106"/>
      <c r="GU76" s="106"/>
      <c r="GV76" s="106"/>
      <c r="GW76" s="106"/>
      <c r="GX76" s="106"/>
      <c r="GY76" s="106"/>
      <c r="GZ76" s="106"/>
      <c r="HA76" s="106"/>
      <c r="HB76" s="106"/>
      <c r="HC76" s="106"/>
      <c r="HD76" s="106"/>
      <c r="HE76" s="106"/>
      <c r="HF76" s="106"/>
      <c r="HG76" s="106"/>
      <c r="HH76" s="106"/>
      <c r="HI76" s="106"/>
      <c r="HJ76" s="106"/>
      <c r="HK76" s="106"/>
      <c r="HL76" s="106"/>
      <c r="HM76" s="106"/>
      <c r="HN76" s="106"/>
      <c r="HO76" s="106"/>
      <c r="HP76" s="106"/>
      <c r="HQ76" s="106"/>
      <c r="HR76" s="106"/>
      <c r="HS76" s="106"/>
      <c r="HT76" s="106"/>
      <c r="HU76" s="106"/>
      <c r="HV76" s="106"/>
      <c r="HW76" s="106"/>
      <c r="HX76" s="106"/>
      <c r="HY76" s="106"/>
      <c r="HZ76" s="106"/>
      <c r="IA76" s="106"/>
      <c r="IB76" s="106"/>
      <c r="IC76" s="106"/>
      <c r="ID76" s="106"/>
      <c r="IE76" s="106"/>
      <c r="IF76" s="106"/>
      <c r="IG76" s="106"/>
      <c r="IH76" s="106"/>
      <c r="II76" s="106"/>
      <c r="IJ76" s="106"/>
      <c r="IK76" s="106"/>
      <c r="IL76" s="106"/>
      <c r="IM76" s="106"/>
      <c r="IN76" s="106"/>
      <c r="IO76" s="106"/>
    </row>
    <row r="77" spans="1:249">
      <c r="A77" s="106"/>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6"/>
      <c r="BC77" s="106"/>
      <c r="BD77" s="106"/>
      <c r="BE77" s="106"/>
      <c r="BF77" s="106"/>
      <c r="BG77" s="106"/>
      <c r="BH77" s="106"/>
      <c r="BI77" s="106"/>
      <c r="BJ77" s="106"/>
      <c r="BK77" s="106"/>
      <c r="BL77" s="106"/>
      <c r="BM77" s="106"/>
      <c r="BN77" s="106"/>
      <c r="BO77" s="106"/>
      <c r="BP77" s="106"/>
      <c r="BQ77" s="106"/>
      <c r="BR77" s="106"/>
      <c r="BS77" s="106"/>
      <c r="BT77" s="106"/>
      <c r="BU77" s="106"/>
      <c r="BV77" s="106"/>
      <c r="BW77" s="106"/>
      <c r="BX77" s="106"/>
      <c r="BY77" s="106"/>
      <c r="BZ77" s="106"/>
      <c r="CA77" s="106"/>
      <c r="CB77" s="106"/>
      <c r="CC77" s="106"/>
      <c r="CD77" s="106"/>
      <c r="CE77" s="106"/>
      <c r="CF77" s="106"/>
      <c r="CG77" s="106"/>
      <c r="CH77" s="106"/>
      <c r="CI77" s="106"/>
      <c r="CJ77" s="106"/>
      <c r="CK77" s="106"/>
      <c r="CL77" s="106"/>
      <c r="CM77" s="106"/>
      <c r="CN77" s="106"/>
      <c r="CO77" s="106"/>
      <c r="CP77" s="106"/>
      <c r="CQ77" s="106"/>
      <c r="CR77" s="106"/>
      <c r="CS77" s="106"/>
      <c r="CT77" s="106"/>
      <c r="CU77" s="106"/>
      <c r="CV77" s="106"/>
      <c r="CW77" s="106"/>
      <c r="CX77" s="106"/>
      <c r="CY77" s="106"/>
      <c r="CZ77" s="106"/>
      <c r="DA77" s="106"/>
      <c r="DB77" s="106"/>
      <c r="DC77" s="106"/>
      <c r="DD77" s="106"/>
      <c r="DE77" s="106"/>
      <c r="DF77" s="106"/>
      <c r="DG77" s="106"/>
      <c r="DH77" s="106"/>
      <c r="DI77" s="106"/>
      <c r="DJ77" s="106"/>
      <c r="DK77" s="106"/>
      <c r="DL77" s="106"/>
      <c r="DM77" s="106"/>
      <c r="DN77" s="106"/>
      <c r="DO77" s="106"/>
      <c r="DP77" s="106"/>
      <c r="DQ77" s="106"/>
      <c r="DR77" s="106"/>
      <c r="DS77" s="106"/>
      <c r="DT77" s="106"/>
      <c r="DU77" s="106"/>
      <c r="DV77" s="106"/>
      <c r="DW77" s="106"/>
      <c r="DX77" s="106"/>
      <c r="DY77" s="106"/>
      <c r="DZ77" s="106"/>
      <c r="EA77" s="106"/>
      <c r="EB77" s="106"/>
      <c r="EC77" s="106"/>
      <c r="ED77" s="106"/>
      <c r="EE77" s="106"/>
      <c r="EF77" s="106"/>
      <c r="EG77" s="106"/>
      <c r="EH77" s="106"/>
      <c r="EI77" s="106"/>
      <c r="EJ77" s="106"/>
      <c r="EK77" s="106"/>
      <c r="EL77" s="106"/>
      <c r="EM77" s="106"/>
      <c r="EN77" s="106"/>
      <c r="EO77" s="106"/>
      <c r="EP77" s="106"/>
      <c r="EQ77" s="106"/>
      <c r="ER77" s="106"/>
      <c r="ES77" s="106"/>
      <c r="ET77" s="106"/>
      <c r="EU77" s="106"/>
      <c r="EV77" s="106"/>
      <c r="EW77" s="106"/>
      <c r="EX77" s="106"/>
      <c r="EY77" s="106"/>
      <c r="EZ77" s="106"/>
      <c r="FA77" s="106"/>
      <c r="FB77" s="106"/>
      <c r="FC77" s="106"/>
      <c r="FD77" s="106"/>
      <c r="FE77" s="106"/>
      <c r="FF77" s="106"/>
      <c r="FG77" s="106"/>
      <c r="FH77" s="106"/>
      <c r="FI77" s="106"/>
      <c r="FJ77" s="106"/>
      <c r="FK77" s="106"/>
      <c r="FL77" s="106"/>
      <c r="FM77" s="106"/>
      <c r="FN77" s="106"/>
      <c r="FO77" s="106"/>
      <c r="FP77" s="106"/>
      <c r="FQ77" s="106"/>
      <c r="FR77" s="106"/>
      <c r="FS77" s="106"/>
      <c r="FT77" s="106"/>
      <c r="FU77" s="106"/>
      <c r="FV77" s="106"/>
      <c r="FW77" s="106"/>
      <c r="FX77" s="106"/>
      <c r="FY77" s="106"/>
      <c r="FZ77" s="106"/>
      <c r="GA77" s="106"/>
      <c r="GB77" s="106"/>
      <c r="GC77" s="106"/>
      <c r="GD77" s="106"/>
      <c r="GE77" s="106"/>
      <c r="GF77" s="106"/>
      <c r="GG77" s="106"/>
      <c r="GH77" s="106"/>
      <c r="GI77" s="106"/>
      <c r="GJ77" s="106"/>
      <c r="GK77" s="106"/>
      <c r="GL77" s="106"/>
      <c r="GM77" s="106"/>
      <c r="GN77" s="106"/>
      <c r="GO77" s="106"/>
      <c r="GP77" s="106"/>
      <c r="GQ77" s="106"/>
      <c r="GR77" s="106"/>
      <c r="GS77" s="106"/>
      <c r="GT77" s="106"/>
      <c r="GU77" s="106"/>
      <c r="GV77" s="106"/>
      <c r="GW77" s="106"/>
      <c r="GX77" s="106"/>
      <c r="GY77" s="106"/>
      <c r="GZ77" s="106"/>
      <c r="HA77" s="106"/>
      <c r="HB77" s="106"/>
      <c r="HC77" s="106"/>
      <c r="HD77" s="106"/>
      <c r="HE77" s="106"/>
      <c r="HF77" s="106"/>
      <c r="HG77" s="106"/>
      <c r="HH77" s="106"/>
      <c r="HI77" s="106"/>
      <c r="HJ77" s="106"/>
      <c r="HK77" s="106"/>
      <c r="HL77" s="106"/>
      <c r="HM77" s="106"/>
      <c r="HN77" s="106"/>
      <c r="HO77" s="106"/>
      <c r="HP77" s="106"/>
      <c r="HQ77" s="106"/>
      <c r="HR77" s="106"/>
      <c r="HS77" s="106"/>
      <c r="HT77" s="106"/>
      <c r="HU77" s="106"/>
      <c r="HV77" s="106"/>
      <c r="HW77" s="106"/>
      <c r="HX77" s="106"/>
      <c r="HY77" s="106"/>
      <c r="HZ77" s="106"/>
      <c r="IA77" s="106"/>
      <c r="IB77" s="106"/>
      <c r="IC77" s="106"/>
      <c r="ID77" s="106"/>
      <c r="IE77" s="106"/>
      <c r="IF77" s="106"/>
      <c r="IG77" s="106"/>
      <c r="IH77" s="106"/>
      <c r="II77" s="106"/>
      <c r="IJ77" s="106"/>
      <c r="IK77" s="106"/>
      <c r="IL77" s="106"/>
      <c r="IM77" s="106"/>
      <c r="IN77" s="106"/>
      <c r="IO77" s="106"/>
    </row>
    <row r="78" spans="1:249">
      <c r="A78" s="106"/>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c r="BM78" s="106"/>
      <c r="BN78" s="106"/>
      <c r="BO78" s="106"/>
      <c r="BP78" s="106"/>
      <c r="BQ78" s="106"/>
      <c r="BR78" s="106"/>
      <c r="BS78" s="106"/>
      <c r="BT78" s="106"/>
      <c r="BU78" s="106"/>
      <c r="BV78" s="106"/>
      <c r="BW78" s="106"/>
      <c r="BX78" s="106"/>
      <c r="BY78" s="106"/>
      <c r="BZ78" s="106"/>
      <c r="CA78" s="106"/>
      <c r="CB78" s="106"/>
      <c r="CC78" s="106"/>
      <c r="CD78" s="106"/>
      <c r="CE78" s="106"/>
      <c r="CF78" s="106"/>
      <c r="CG78" s="106"/>
      <c r="CH78" s="106"/>
      <c r="CI78" s="106"/>
      <c r="CJ78" s="106"/>
      <c r="CK78" s="106"/>
      <c r="CL78" s="106"/>
      <c r="CM78" s="106"/>
      <c r="CN78" s="106"/>
      <c r="CO78" s="106"/>
      <c r="CP78" s="106"/>
      <c r="CQ78" s="106"/>
      <c r="CR78" s="106"/>
      <c r="CS78" s="106"/>
      <c r="CT78" s="106"/>
      <c r="CU78" s="106"/>
      <c r="CV78" s="106"/>
      <c r="CW78" s="106"/>
      <c r="CX78" s="106"/>
      <c r="CY78" s="106"/>
      <c r="CZ78" s="106"/>
      <c r="DA78" s="106"/>
      <c r="DB78" s="106"/>
      <c r="DC78" s="106"/>
      <c r="DD78" s="106"/>
      <c r="DE78" s="106"/>
      <c r="DF78" s="106"/>
      <c r="DG78" s="106"/>
      <c r="DH78" s="106"/>
      <c r="DI78" s="106"/>
      <c r="DJ78" s="106"/>
      <c r="DK78" s="106"/>
      <c r="DL78" s="106"/>
      <c r="DM78" s="106"/>
      <c r="DN78" s="106"/>
      <c r="DO78" s="106"/>
      <c r="DP78" s="106"/>
      <c r="DQ78" s="106"/>
      <c r="DR78" s="106"/>
      <c r="DS78" s="106"/>
      <c r="DT78" s="106"/>
      <c r="DU78" s="106"/>
      <c r="DV78" s="106"/>
      <c r="DW78" s="106"/>
      <c r="DX78" s="106"/>
      <c r="DY78" s="106"/>
      <c r="DZ78" s="106"/>
      <c r="EA78" s="106"/>
      <c r="EB78" s="106"/>
      <c r="EC78" s="106"/>
      <c r="ED78" s="106"/>
      <c r="EE78" s="106"/>
      <c r="EF78" s="106"/>
      <c r="EG78" s="106"/>
      <c r="EH78" s="106"/>
      <c r="EI78" s="106"/>
      <c r="EJ78" s="106"/>
      <c r="EK78" s="106"/>
      <c r="EL78" s="106"/>
      <c r="EM78" s="106"/>
      <c r="EN78" s="106"/>
      <c r="EO78" s="106"/>
      <c r="EP78" s="106"/>
      <c r="EQ78" s="106"/>
      <c r="ER78" s="106"/>
      <c r="ES78" s="106"/>
      <c r="ET78" s="106"/>
      <c r="EU78" s="106"/>
      <c r="EV78" s="106"/>
      <c r="EW78" s="106"/>
      <c r="EX78" s="106"/>
      <c r="EY78" s="106"/>
      <c r="EZ78" s="106"/>
      <c r="FA78" s="106"/>
      <c r="FB78" s="106"/>
      <c r="FC78" s="106"/>
      <c r="FD78" s="106"/>
      <c r="FE78" s="106"/>
      <c r="FF78" s="106"/>
      <c r="FG78" s="106"/>
      <c r="FH78" s="106"/>
      <c r="FI78" s="106"/>
      <c r="FJ78" s="106"/>
      <c r="FK78" s="106"/>
      <c r="FL78" s="106"/>
      <c r="FM78" s="106"/>
      <c r="FN78" s="106"/>
      <c r="FO78" s="106"/>
      <c r="FP78" s="106"/>
      <c r="FQ78" s="106"/>
      <c r="FR78" s="106"/>
      <c r="FS78" s="106"/>
      <c r="FT78" s="106"/>
      <c r="FU78" s="106"/>
      <c r="FV78" s="106"/>
      <c r="FW78" s="106"/>
      <c r="FX78" s="106"/>
      <c r="FY78" s="106"/>
      <c r="FZ78" s="106"/>
      <c r="GA78" s="106"/>
      <c r="GB78" s="106"/>
      <c r="GC78" s="106"/>
      <c r="GD78" s="106"/>
      <c r="GE78" s="106"/>
      <c r="GF78" s="106"/>
      <c r="GG78" s="106"/>
      <c r="GH78" s="106"/>
      <c r="GI78" s="106"/>
      <c r="GJ78" s="106"/>
      <c r="GK78" s="106"/>
      <c r="GL78" s="106"/>
      <c r="GM78" s="106"/>
      <c r="GN78" s="106"/>
      <c r="GO78" s="106"/>
      <c r="GP78" s="106"/>
      <c r="GQ78" s="106"/>
      <c r="GR78" s="106"/>
      <c r="GS78" s="106"/>
      <c r="GT78" s="106"/>
      <c r="GU78" s="106"/>
      <c r="GV78" s="106"/>
      <c r="GW78" s="106"/>
      <c r="GX78" s="106"/>
      <c r="GY78" s="106"/>
      <c r="GZ78" s="106"/>
      <c r="HA78" s="106"/>
      <c r="HB78" s="106"/>
      <c r="HC78" s="106"/>
      <c r="HD78" s="106"/>
      <c r="HE78" s="106"/>
      <c r="HF78" s="106"/>
      <c r="HG78" s="106"/>
      <c r="HH78" s="106"/>
      <c r="HI78" s="106"/>
      <c r="HJ78" s="106"/>
      <c r="HK78" s="106"/>
      <c r="HL78" s="106"/>
      <c r="HM78" s="106"/>
      <c r="HN78" s="106"/>
      <c r="HO78" s="106"/>
      <c r="HP78" s="106"/>
      <c r="HQ78" s="106"/>
      <c r="HR78" s="106"/>
      <c r="HS78" s="106"/>
      <c r="HT78" s="106"/>
      <c r="HU78" s="106"/>
      <c r="HV78" s="106"/>
      <c r="HW78" s="106"/>
      <c r="HX78" s="106"/>
      <c r="HY78" s="106"/>
      <c r="HZ78" s="106"/>
      <c r="IA78" s="106"/>
      <c r="IB78" s="106"/>
      <c r="IC78" s="106"/>
      <c r="ID78" s="106"/>
      <c r="IE78" s="106"/>
      <c r="IF78" s="106"/>
      <c r="IG78" s="106"/>
      <c r="IH78" s="106"/>
      <c r="II78" s="106"/>
      <c r="IJ78" s="106"/>
      <c r="IK78" s="106"/>
      <c r="IL78" s="106"/>
      <c r="IM78" s="106"/>
      <c r="IN78" s="106"/>
      <c r="IO78" s="106"/>
    </row>
    <row r="79" spans="1:249">
      <c r="A79" s="106"/>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c r="BM79" s="106"/>
      <c r="BN79" s="106"/>
      <c r="BO79" s="106"/>
      <c r="BP79" s="106"/>
      <c r="BQ79" s="106"/>
      <c r="BR79" s="106"/>
      <c r="BS79" s="106"/>
      <c r="BT79" s="106"/>
      <c r="BU79" s="106"/>
      <c r="BV79" s="106"/>
      <c r="BW79" s="106"/>
      <c r="BX79" s="106"/>
      <c r="BY79" s="106"/>
      <c r="BZ79" s="106"/>
      <c r="CA79" s="106"/>
      <c r="CB79" s="106"/>
      <c r="CC79" s="106"/>
      <c r="CD79" s="106"/>
      <c r="CE79" s="106"/>
      <c r="CF79" s="106"/>
      <c r="CG79" s="106"/>
      <c r="CH79" s="106"/>
      <c r="CI79" s="106"/>
      <c r="CJ79" s="106"/>
      <c r="CK79" s="106"/>
      <c r="CL79" s="106"/>
      <c r="CM79" s="106"/>
      <c r="CN79" s="106"/>
      <c r="CO79" s="106"/>
      <c r="CP79" s="106"/>
      <c r="CQ79" s="106"/>
      <c r="CR79" s="106"/>
      <c r="CS79" s="106"/>
      <c r="CT79" s="106"/>
      <c r="CU79" s="106"/>
      <c r="CV79" s="106"/>
      <c r="CW79" s="106"/>
      <c r="CX79" s="106"/>
      <c r="CY79" s="106"/>
      <c r="CZ79" s="106"/>
      <c r="DA79" s="106"/>
      <c r="DB79" s="106"/>
      <c r="DC79" s="106"/>
      <c r="DD79" s="106"/>
      <c r="DE79" s="106"/>
      <c r="DF79" s="106"/>
      <c r="DG79" s="106"/>
      <c r="DH79" s="106"/>
      <c r="DI79" s="106"/>
      <c r="DJ79" s="106"/>
      <c r="DK79" s="106"/>
      <c r="DL79" s="106"/>
      <c r="DM79" s="106"/>
      <c r="DN79" s="106"/>
      <c r="DO79" s="106"/>
      <c r="DP79" s="106"/>
      <c r="DQ79" s="106"/>
      <c r="DR79" s="106"/>
      <c r="DS79" s="106"/>
      <c r="DT79" s="106"/>
      <c r="DU79" s="106"/>
      <c r="DV79" s="106"/>
      <c r="DW79" s="106"/>
      <c r="DX79" s="106"/>
      <c r="DY79" s="106"/>
      <c r="DZ79" s="106"/>
      <c r="EA79" s="106"/>
      <c r="EB79" s="106"/>
      <c r="EC79" s="106"/>
      <c r="ED79" s="106"/>
      <c r="EE79" s="106"/>
      <c r="EF79" s="106"/>
      <c r="EG79" s="106"/>
      <c r="EH79" s="106"/>
      <c r="EI79" s="106"/>
      <c r="EJ79" s="106"/>
      <c r="EK79" s="106"/>
      <c r="EL79" s="106"/>
      <c r="EM79" s="106"/>
      <c r="EN79" s="106"/>
      <c r="EO79" s="106"/>
      <c r="EP79" s="106"/>
      <c r="EQ79" s="106"/>
      <c r="ER79" s="106"/>
      <c r="ES79" s="106"/>
      <c r="ET79" s="106"/>
      <c r="EU79" s="106"/>
      <c r="EV79" s="106"/>
      <c r="EW79" s="106"/>
      <c r="EX79" s="106"/>
      <c r="EY79" s="106"/>
      <c r="EZ79" s="106"/>
      <c r="FA79" s="106"/>
      <c r="FB79" s="106"/>
      <c r="FC79" s="106"/>
      <c r="FD79" s="106"/>
      <c r="FE79" s="106"/>
      <c r="FF79" s="106"/>
      <c r="FG79" s="106"/>
      <c r="FH79" s="106"/>
      <c r="FI79" s="106"/>
      <c r="FJ79" s="106"/>
      <c r="FK79" s="106"/>
      <c r="FL79" s="106"/>
      <c r="FM79" s="106"/>
      <c r="FN79" s="106"/>
      <c r="FO79" s="106"/>
      <c r="FP79" s="106"/>
      <c r="FQ79" s="106"/>
      <c r="FR79" s="106"/>
      <c r="FS79" s="106"/>
      <c r="FT79" s="106"/>
      <c r="FU79" s="106"/>
      <c r="FV79" s="106"/>
      <c r="FW79" s="106"/>
      <c r="FX79" s="106"/>
      <c r="FY79" s="106"/>
      <c r="FZ79" s="106"/>
      <c r="GA79" s="106"/>
      <c r="GB79" s="106"/>
      <c r="GC79" s="106"/>
      <c r="GD79" s="106"/>
      <c r="GE79" s="106"/>
      <c r="GF79" s="106"/>
      <c r="GG79" s="106"/>
      <c r="GH79" s="106"/>
      <c r="GI79" s="106"/>
      <c r="GJ79" s="106"/>
      <c r="GK79" s="106"/>
      <c r="GL79" s="106"/>
      <c r="GM79" s="106"/>
      <c r="GN79" s="106"/>
      <c r="GO79" s="106"/>
      <c r="GP79" s="106"/>
      <c r="GQ79" s="106"/>
      <c r="GR79" s="106"/>
      <c r="GS79" s="106"/>
      <c r="GT79" s="106"/>
      <c r="GU79" s="106"/>
      <c r="GV79" s="106"/>
      <c r="GW79" s="106"/>
      <c r="GX79" s="106"/>
      <c r="GY79" s="106"/>
      <c r="GZ79" s="106"/>
      <c r="HA79" s="106"/>
      <c r="HB79" s="106"/>
      <c r="HC79" s="106"/>
      <c r="HD79" s="106"/>
      <c r="HE79" s="106"/>
      <c r="HF79" s="106"/>
      <c r="HG79" s="106"/>
      <c r="HH79" s="106"/>
      <c r="HI79" s="106"/>
      <c r="HJ79" s="106"/>
      <c r="HK79" s="106"/>
      <c r="HL79" s="106"/>
      <c r="HM79" s="106"/>
      <c r="HN79" s="106"/>
      <c r="HO79" s="106"/>
      <c r="HP79" s="106"/>
      <c r="HQ79" s="106"/>
      <c r="HR79" s="106"/>
      <c r="HS79" s="106"/>
      <c r="HT79" s="106"/>
      <c r="HU79" s="106"/>
      <c r="HV79" s="106"/>
      <c r="HW79" s="106"/>
      <c r="HX79" s="106"/>
      <c r="HY79" s="106"/>
      <c r="HZ79" s="106"/>
      <c r="IA79" s="106"/>
      <c r="IB79" s="106"/>
      <c r="IC79" s="106"/>
      <c r="ID79" s="106"/>
      <c r="IE79" s="106"/>
      <c r="IF79" s="106"/>
      <c r="IG79" s="106"/>
      <c r="IH79" s="106"/>
      <c r="II79" s="106"/>
      <c r="IJ79" s="106"/>
      <c r="IK79" s="106"/>
      <c r="IL79" s="106"/>
      <c r="IM79" s="106"/>
      <c r="IN79" s="106"/>
      <c r="IO79" s="106"/>
    </row>
    <row r="80" spans="1:249">
      <c r="A80" s="106"/>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c r="AY80" s="106"/>
      <c r="AZ80" s="106"/>
      <c r="BA80" s="106"/>
      <c r="BB80" s="106"/>
      <c r="BC80" s="106"/>
      <c r="BD80" s="106"/>
      <c r="BE80" s="106"/>
      <c r="BF80" s="106"/>
      <c r="BG80" s="106"/>
      <c r="BH80" s="106"/>
      <c r="BI80" s="106"/>
      <c r="BJ80" s="106"/>
      <c r="BK80" s="106"/>
      <c r="BL80" s="106"/>
      <c r="BM80" s="106"/>
      <c r="BN80" s="106"/>
      <c r="BO80" s="106"/>
      <c r="BP80" s="106"/>
      <c r="BQ80" s="106"/>
      <c r="BR80" s="106"/>
      <c r="BS80" s="106"/>
      <c r="BT80" s="106"/>
      <c r="BU80" s="106"/>
      <c r="BV80" s="106"/>
      <c r="BW80" s="106"/>
      <c r="BX80" s="106"/>
      <c r="BY80" s="106"/>
      <c r="BZ80" s="106"/>
      <c r="CA80" s="106"/>
      <c r="CB80" s="106"/>
      <c r="CC80" s="106"/>
      <c r="CD80" s="106"/>
      <c r="CE80" s="106"/>
      <c r="CF80" s="106"/>
      <c r="CG80" s="106"/>
      <c r="CH80" s="106"/>
      <c r="CI80" s="106"/>
      <c r="CJ80" s="106"/>
      <c r="CK80" s="106"/>
      <c r="CL80" s="106"/>
      <c r="CM80" s="106"/>
      <c r="CN80" s="106"/>
      <c r="CO80" s="106"/>
      <c r="CP80" s="106"/>
      <c r="CQ80" s="106"/>
      <c r="CR80" s="106"/>
      <c r="CS80" s="106"/>
      <c r="CT80" s="106"/>
      <c r="CU80" s="106"/>
      <c r="CV80" s="106"/>
      <c r="CW80" s="106"/>
      <c r="CX80" s="106"/>
      <c r="CY80" s="106"/>
      <c r="CZ80" s="106"/>
      <c r="DA80" s="106"/>
      <c r="DB80" s="106"/>
      <c r="DC80" s="106"/>
      <c r="DD80" s="106"/>
      <c r="DE80" s="106"/>
      <c r="DF80" s="106"/>
      <c r="DG80" s="106"/>
      <c r="DH80" s="106"/>
      <c r="DI80" s="106"/>
      <c r="DJ80" s="106"/>
      <c r="DK80" s="106"/>
      <c r="DL80" s="106"/>
      <c r="DM80" s="106"/>
      <c r="DN80" s="106"/>
      <c r="DO80" s="106"/>
      <c r="DP80" s="106"/>
      <c r="DQ80" s="106"/>
      <c r="DR80" s="106"/>
      <c r="DS80" s="106"/>
      <c r="DT80" s="106"/>
      <c r="DU80" s="106"/>
      <c r="DV80" s="106"/>
      <c r="DW80" s="106"/>
      <c r="DX80" s="106"/>
      <c r="DY80" s="106"/>
      <c r="DZ80" s="106"/>
      <c r="EA80" s="106"/>
      <c r="EB80" s="106"/>
      <c r="EC80" s="106"/>
      <c r="ED80" s="106"/>
      <c r="EE80" s="106"/>
      <c r="EF80" s="106"/>
      <c r="EG80" s="106"/>
      <c r="EH80" s="106"/>
      <c r="EI80" s="106"/>
      <c r="EJ80" s="106"/>
      <c r="EK80" s="106"/>
      <c r="EL80" s="106"/>
      <c r="EM80" s="106"/>
      <c r="EN80" s="106"/>
      <c r="EO80" s="106"/>
      <c r="EP80" s="106"/>
      <c r="EQ80" s="106"/>
      <c r="ER80" s="106"/>
      <c r="ES80" s="106"/>
      <c r="ET80" s="106"/>
      <c r="EU80" s="106"/>
      <c r="EV80" s="106"/>
      <c r="EW80" s="106"/>
      <c r="EX80" s="106"/>
      <c r="EY80" s="106"/>
      <c r="EZ80" s="106"/>
      <c r="FA80" s="106"/>
      <c r="FB80" s="106"/>
      <c r="FC80" s="106"/>
      <c r="FD80" s="106"/>
      <c r="FE80" s="106"/>
      <c r="FF80" s="106"/>
      <c r="FG80" s="106"/>
      <c r="FH80" s="106"/>
      <c r="FI80" s="106"/>
      <c r="FJ80" s="106"/>
      <c r="FK80" s="106"/>
      <c r="FL80" s="106"/>
      <c r="FM80" s="106"/>
      <c r="FN80" s="106"/>
      <c r="FO80" s="106"/>
      <c r="FP80" s="106"/>
      <c r="FQ80" s="106"/>
      <c r="FR80" s="106"/>
      <c r="FS80" s="106"/>
      <c r="FT80" s="106"/>
      <c r="FU80" s="106"/>
      <c r="FV80" s="106"/>
      <c r="FW80" s="106"/>
      <c r="FX80" s="106"/>
      <c r="FY80" s="106"/>
      <c r="FZ80" s="106"/>
      <c r="GA80" s="106"/>
      <c r="GB80" s="106"/>
      <c r="GC80" s="106"/>
      <c r="GD80" s="106"/>
      <c r="GE80" s="106"/>
      <c r="GF80" s="106"/>
      <c r="GG80" s="106"/>
      <c r="GH80" s="106"/>
      <c r="GI80" s="106"/>
      <c r="GJ80" s="106"/>
      <c r="GK80" s="106"/>
      <c r="GL80" s="106"/>
      <c r="GM80" s="106"/>
      <c r="GN80" s="106"/>
      <c r="GO80" s="106"/>
      <c r="GP80" s="106"/>
      <c r="GQ80" s="106"/>
      <c r="GR80" s="106"/>
      <c r="GS80" s="106"/>
      <c r="GT80" s="106"/>
      <c r="GU80" s="106"/>
      <c r="GV80" s="106"/>
      <c r="GW80" s="106"/>
      <c r="GX80" s="106"/>
      <c r="GY80" s="106"/>
      <c r="GZ80" s="106"/>
      <c r="HA80" s="106"/>
      <c r="HB80" s="106"/>
      <c r="HC80" s="106"/>
      <c r="HD80" s="106"/>
      <c r="HE80" s="106"/>
      <c r="HF80" s="106"/>
      <c r="HG80" s="106"/>
      <c r="HH80" s="106"/>
      <c r="HI80" s="106"/>
      <c r="HJ80" s="106"/>
      <c r="HK80" s="106"/>
      <c r="HL80" s="106"/>
      <c r="HM80" s="106"/>
      <c r="HN80" s="106"/>
      <c r="HO80" s="106"/>
      <c r="HP80" s="106"/>
      <c r="HQ80" s="106"/>
      <c r="HR80" s="106"/>
      <c r="HS80" s="106"/>
      <c r="HT80" s="106"/>
      <c r="HU80" s="106"/>
      <c r="HV80" s="106"/>
      <c r="HW80" s="106"/>
      <c r="HX80" s="106"/>
      <c r="HY80" s="106"/>
      <c r="HZ80" s="106"/>
      <c r="IA80" s="106"/>
      <c r="IB80" s="106"/>
      <c r="IC80" s="106"/>
      <c r="ID80" s="106"/>
      <c r="IE80" s="106"/>
      <c r="IF80" s="106"/>
      <c r="IG80" s="106"/>
      <c r="IH80" s="106"/>
      <c r="II80" s="106"/>
      <c r="IJ80" s="106"/>
      <c r="IK80" s="106"/>
      <c r="IL80" s="106"/>
      <c r="IM80" s="106"/>
      <c r="IN80" s="106"/>
      <c r="IO80" s="106"/>
    </row>
    <row r="81" spans="1:249">
      <c r="A81" s="106"/>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AY81" s="106"/>
      <c r="AZ81" s="106"/>
      <c r="BA81" s="106"/>
      <c r="BB81" s="106"/>
      <c r="BC81" s="106"/>
      <c r="BD81" s="106"/>
      <c r="BE81" s="106"/>
      <c r="BF81" s="106"/>
      <c r="BG81" s="106"/>
      <c r="BH81" s="106"/>
      <c r="BI81" s="106"/>
      <c r="BJ81" s="106"/>
      <c r="BK81" s="106"/>
      <c r="BL81" s="106"/>
      <c r="BM81" s="106"/>
      <c r="BN81" s="106"/>
      <c r="BO81" s="106"/>
      <c r="BP81" s="106"/>
      <c r="BQ81" s="106"/>
      <c r="BR81" s="106"/>
      <c r="BS81" s="106"/>
      <c r="BT81" s="106"/>
      <c r="BU81" s="106"/>
      <c r="BV81" s="106"/>
      <c r="BW81" s="106"/>
      <c r="BX81" s="106"/>
      <c r="BY81" s="106"/>
      <c r="BZ81" s="106"/>
      <c r="CA81" s="106"/>
      <c r="CB81" s="106"/>
      <c r="CC81" s="106"/>
      <c r="CD81" s="106"/>
      <c r="CE81" s="106"/>
      <c r="CF81" s="106"/>
      <c r="CG81" s="106"/>
      <c r="CH81" s="106"/>
      <c r="CI81" s="106"/>
      <c r="CJ81" s="106"/>
      <c r="CK81" s="106"/>
      <c r="CL81" s="106"/>
      <c r="CM81" s="106"/>
      <c r="CN81" s="106"/>
      <c r="CO81" s="106"/>
      <c r="CP81" s="106"/>
      <c r="CQ81" s="106"/>
      <c r="CR81" s="106"/>
      <c r="CS81" s="106"/>
      <c r="CT81" s="106"/>
      <c r="CU81" s="106"/>
      <c r="CV81" s="106"/>
      <c r="CW81" s="106"/>
      <c r="CX81" s="106"/>
      <c r="CY81" s="106"/>
      <c r="CZ81" s="106"/>
      <c r="DA81" s="106"/>
      <c r="DB81" s="106"/>
      <c r="DC81" s="106"/>
      <c r="DD81" s="106"/>
      <c r="DE81" s="106"/>
      <c r="DF81" s="106"/>
      <c r="DG81" s="106"/>
      <c r="DH81" s="106"/>
      <c r="DI81" s="106"/>
      <c r="DJ81" s="106"/>
      <c r="DK81" s="106"/>
      <c r="DL81" s="106"/>
      <c r="DM81" s="106"/>
      <c r="DN81" s="106"/>
      <c r="DO81" s="106"/>
      <c r="DP81" s="106"/>
      <c r="DQ81" s="106"/>
      <c r="DR81" s="106"/>
      <c r="DS81" s="106"/>
      <c r="DT81" s="106"/>
      <c r="DU81" s="106"/>
      <c r="DV81" s="106"/>
      <c r="DW81" s="106"/>
      <c r="DX81" s="106"/>
      <c r="DY81" s="106"/>
      <c r="DZ81" s="106"/>
      <c r="EA81" s="106"/>
      <c r="EB81" s="106"/>
      <c r="EC81" s="106"/>
      <c r="ED81" s="106"/>
      <c r="EE81" s="106"/>
      <c r="EF81" s="106"/>
      <c r="EG81" s="106"/>
      <c r="EH81" s="106"/>
      <c r="EI81" s="106"/>
      <c r="EJ81" s="106"/>
      <c r="EK81" s="106"/>
      <c r="EL81" s="106"/>
      <c r="EM81" s="106"/>
      <c r="EN81" s="106"/>
      <c r="EO81" s="106"/>
      <c r="EP81" s="106"/>
      <c r="EQ81" s="106"/>
      <c r="ER81" s="106"/>
      <c r="ES81" s="106"/>
      <c r="ET81" s="106"/>
      <c r="EU81" s="106"/>
      <c r="EV81" s="106"/>
      <c r="EW81" s="106"/>
      <c r="EX81" s="106"/>
      <c r="EY81" s="106"/>
      <c r="EZ81" s="106"/>
      <c r="FA81" s="106"/>
      <c r="FB81" s="106"/>
      <c r="FC81" s="106"/>
      <c r="FD81" s="106"/>
      <c r="FE81" s="106"/>
      <c r="FF81" s="106"/>
      <c r="FG81" s="106"/>
      <c r="FH81" s="106"/>
      <c r="FI81" s="106"/>
      <c r="FJ81" s="106"/>
      <c r="FK81" s="106"/>
      <c r="FL81" s="106"/>
      <c r="FM81" s="106"/>
      <c r="FN81" s="106"/>
      <c r="FO81" s="106"/>
      <c r="FP81" s="106"/>
      <c r="FQ81" s="106"/>
      <c r="FR81" s="106"/>
      <c r="FS81" s="106"/>
      <c r="FT81" s="106"/>
      <c r="FU81" s="106"/>
      <c r="FV81" s="106"/>
      <c r="FW81" s="106"/>
      <c r="FX81" s="106"/>
      <c r="FY81" s="106"/>
      <c r="FZ81" s="106"/>
      <c r="GA81" s="106"/>
      <c r="GB81" s="106"/>
      <c r="GC81" s="106"/>
      <c r="GD81" s="106"/>
      <c r="GE81" s="106"/>
      <c r="GF81" s="106"/>
      <c r="GG81" s="106"/>
      <c r="GH81" s="106"/>
      <c r="GI81" s="106"/>
      <c r="GJ81" s="106"/>
      <c r="GK81" s="106"/>
      <c r="GL81" s="106"/>
      <c r="GM81" s="106"/>
      <c r="GN81" s="106"/>
      <c r="GO81" s="106"/>
      <c r="GP81" s="106"/>
      <c r="GQ81" s="106"/>
      <c r="GR81" s="106"/>
      <c r="GS81" s="106"/>
      <c r="GT81" s="106"/>
      <c r="GU81" s="106"/>
      <c r="GV81" s="106"/>
      <c r="GW81" s="106"/>
      <c r="GX81" s="106"/>
      <c r="GY81" s="106"/>
      <c r="GZ81" s="106"/>
      <c r="HA81" s="106"/>
      <c r="HB81" s="106"/>
      <c r="HC81" s="106"/>
      <c r="HD81" s="106"/>
      <c r="HE81" s="106"/>
      <c r="HF81" s="106"/>
      <c r="HG81" s="106"/>
      <c r="HH81" s="106"/>
      <c r="HI81" s="106"/>
      <c r="HJ81" s="106"/>
      <c r="HK81" s="106"/>
      <c r="HL81" s="106"/>
      <c r="HM81" s="106"/>
      <c r="HN81" s="106"/>
      <c r="HO81" s="106"/>
      <c r="HP81" s="106"/>
      <c r="HQ81" s="106"/>
      <c r="HR81" s="106"/>
      <c r="HS81" s="106"/>
      <c r="HT81" s="106"/>
      <c r="HU81" s="106"/>
      <c r="HV81" s="106"/>
      <c r="HW81" s="106"/>
      <c r="HX81" s="106"/>
      <c r="HY81" s="106"/>
      <c r="HZ81" s="106"/>
      <c r="IA81" s="106"/>
      <c r="IB81" s="106"/>
      <c r="IC81" s="106"/>
      <c r="ID81" s="106"/>
      <c r="IE81" s="106"/>
      <c r="IF81" s="106"/>
      <c r="IG81" s="106"/>
      <c r="IH81" s="106"/>
      <c r="II81" s="106"/>
      <c r="IJ81" s="106"/>
      <c r="IK81" s="106"/>
      <c r="IL81" s="106"/>
      <c r="IM81" s="106"/>
      <c r="IN81" s="106"/>
      <c r="IO81" s="106"/>
    </row>
    <row r="82" spans="1:249">
      <c r="A82" s="106"/>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6"/>
      <c r="BC82" s="106"/>
      <c r="BD82" s="106"/>
      <c r="BE82" s="106"/>
      <c r="BF82" s="106"/>
      <c r="BG82" s="106"/>
      <c r="BH82" s="106"/>
      <c r="BI82" s="106"/>
      <c r="BJ82" s="106"/>
      <c r="BK82" s="106"/>
      <c r="BL82" s="106"/>
      <c r="BM82" s="106"/>
      <c r="BN82" s="106"/>
      <c r="BO82" s="106"/>
      <c r="BP82" s="106"/>
      <c r="BQ82" s="106"/>
      <c r="BR82" s="106"/>
      <c r="BS82" s="106"/>
      <c r="BT82" s="106"/>
      <c r="BU82" s="106"/>
      <c r="BV82" s="106"/>
      <c r="BW82" s="106"/>
      <c r="BX82" s="106"/>
      <c r="BY82" s="106"/>
      <c r="BZ82" s="106"/>
      <c r="CA82" s="106"/>
      <c r="CB82" s="106"/>
      <c r="CC82" s="106"/>
      <c r="CD82" s="106"/>
      <c r="CE82" s="106"/>
      <c r="CF82" s="106"/>
      <c r="CG82" s="106"/>
      <c r="CH82" s="106"/>
      <c r="CI82" s="106"/>
      <c r="CJ82" s="106"/>
      <c r="CK82" s="106"/>
      <c r="CL82" s="106"/>
      <c r="CM82" s="106"/>
      <c r="CN82" s="106"/>
      <c r="CO82" s="106"/>
      <c r="CP82" s="106"/>
      <c r="CQ82" s="106"/>
      <c r="CR82" s="106"/>
      <c r="CS82" s="106"/>
      <c r="CT82" s="106"/>
      <c r="CU82" s="106"/>
      <c r="CV82" s="106"/>
      <c r="CW82" s="106"/>
      <c r="CX82" s="106"/>
      <c r="CY82" s="106"/>
      <c r="CZ82" s="106"/>
      <c r="DA82" s="106"/>
      <c r="DB82" s="106"/>
      <c r="DC82" s="106"/>
      <c r="DD82" s="106"/>
      <c r="DE82" s="106"/>
      <c r="DF82" s="106"/>
      <c r="DG82" s="106"/>
      <c r="DH82" s="106"/>
      <c r="DI82" s="106"/>
      <c r="DJ82" s="106"/>
      <c r="DK82" s="106"/>
      <c r="DL82" s="106"/>
      <c r="DM82" s="106"/>
      <c r="DN82" s="106"/>
      <c r="DO82" s="106"/>
      <c r="DP82" s="106"/>
      <c r="DQ82" s="106"/>
      <c r="DR82" s="106"/>
      <c r="DS82" s="106"/>
      <c r="DT82" s="106"/>
      <c r="DU82" s="106"/>
      <c r="DV82" s="106"/>
      <c r="DW82" s="106"/>
      <c r="DX82" s="106"/>
      <c r="DY82" s="106"/>
      <c r="DZ82" s="106"/>
      <c r="EA82" s="106"/>
      <c r="EB82" s="106"/>
      <c r="EC82" s="106"/>
      <c r="ED82" s="106"/>
      <c r="EE82" s="106"/>
      <c r="EF82" s="106"/>
      <c r="EG82" s="106"/>
      <c r="EH82" s="106"/>
      <c r="EI82" s="106"/>
      <c r="EJ82" s="106"/>
      <c r="EK82" s="106"/>
      <c r="EL82" s="106"/>
      <c r="EM82" s="106"/>
      <c r="EN82" s="106"/>
      <c r="EO82" s="106"/>
      <c r="EP82" s="106"/>
      <c r="EQ82" s="106"/>
      <c r="ER82" s="106"/>
      <c r="ES82" s="106"/>
      <c r="ET82" s="106"/>
      <c r="EU82" s="106"/>
      <c r="EV82" s="106"/>
      <c r="EW82" s="106"/>
      <c r="EX82" s="106"/>
      <c r="EY82" s="106"/>
      <c r="EZ82" s="106"/>
      <c r="FA82" s="106"/>
      <c r="FB82" s="106"/>
      <c r="FC82" s="106"/>
      <c r="FD82" s="106"/>
      <c r="FE82" s="106"/>
      <c r="FF82" s="106"/>
      <c r="FG82" s="106"/>
      <c r="FH82" s="106"/>
      <c r="FI82" s="106"/>
      <c r="FJ82" s="106"/>
      <c r="FK82" s="106"/>
      <c r="FL82" s="106"/>
      <c r="FM82" s="106"/>
      <c r="FN82" s="106"/>
      <c r="FO82" s="106"/>
      <c r="FP82" s="106"/>
      <c r="FQ82" s="106"/>
      <c r="FR82" s="106"/>
      <c r="FS82" s="106"/>
      <c r="FT82" s="106"/>
      <c r="FU82" s="106"/>
      <c r="FV82" s="106"/>
      <c r="FW82" s="106"/>
      <c r="FX82" s="106"/>
      <c r="FY82" s="106"/>
      <c r="FZ82" s="106"/>
      <c r="GA82" s="106"/>
      <c r="GB82" s="106"/>
      <c r="GC82" s="106"/>
      <c r="GD82" s="106"/>
      <c r="GE82" s="106"/>
      <c r="GF82" s="106"/>
      <c r="GG82" s="106"/>
      <c r="GH82" s="106"/>
      <c r="GI82" s="106"/>
      <c r="GJ82" s="106"/>
      <c r="GK82" s="106"/>
      <c r="GL82" s="106"/>
      <c r="GM82" s="106"/>
      <c r="GN82" s="106"/>
      <c r="GO82" s="106"/>
      <c r="GP82" s="106"/>
      <c r="GQ82" s="106"/>
      <c r="GR82" s="106"/>
      <c r="GS82" s="106"/>
      <c r="GT82" s="106"/>
      <c r="GU82" s="106"/>
      <c r="GV82" s="106"/>
      <c r="GW82" s="106"/>
      <c r="GX82" s="106"/>
      <c r="GY82" s="106"/>
      <c r="GZ82" s="106"/>
      <c r="HA82" s="106"/>
      <c r="HB82" s="106"/>
      <c r="HC82" s="106"/>
      <c r="HD82" s="106"/>
      <c r="HE82" s="106"/>
      <c r="HF82" s="106"/>
      <c r="HG82" s="106"/>
      <c r="HH82" s="106"/>
      <c r="HI82" s="106"/>
      <c r="HJ82" s="106"/>
      <c r="HK82" s="106"/>
      <c r="HL82" s="106"/>
      <c r="HM82" s="106"/>
      <c r="HN82" s="106"/>
      <c r="HO82" s="106"/>
      <c r="HP82" s="106"/>
      <c r="HQ82" s="106"/>
      <c r="HR82" s="106"/>
      <c r="HS82" s="106"/>
      <c r="HT82" s="106"/>
      <c r="HU82" s="106"/>
      <c r="HV82" s="106"/>
      <c r="HW82" s="106"/>
      <c r="HX82" s="106"/>
      <c r="HY82" s="106"/>
      <c r="HZ82" s="106"/>
      <c r="IA82" s="106"/>
      <c r="IB82" s="106"/>
      <c r="IC82" s="106"/>
      <c r="ID82" s="106"/>
      <c r="IE82" s="106"/>
      <c r="IF82" s="106"/>
      <c r="IG82" s="106"/>
      <c r="IH82" s="106"/>
      <c r="II82" s="106"/>
      <c r="IJ82" s="106"/>
      <c r="IK82" s="106"/>
      <c r="IL82" s="106"/>
      <c r="IM82" s="106"/>
      <c r="IN82" s="106"/>
      <c r="IO82" s="106"/>
    </row>
    <row r="83" spans="1:249">
      <c r="A83" s="106"/>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6"/>
      <c r="BC83" s="106"/>
      <c r="BD83" s="106"/>
      <c r="BE83" s="106"/>
      <c r="BF83" s="106"/>
      <c r="BG83" s="106"/>
      <c r="BH83" s="106"/>
      <c r="BI83" s="106"/>
      <c r="BJ83" s="106"/>
      <c r="BK83" s="106"/>
      <c r="BL83" s="106"/>
      <c r="BM83" s="106"/>
      <c r="BN83" s="106"/>
      <c r="BO83" s="106"/>
      <c r="BP83" s="106"/>
      <c r="BQ83" s="106"/>
      <c r="BR83" s="106"/>
      <c r="BS83" s="106"/>
      <c r="BT83" s="106"/>
      <c r="BU83" s="106"/>
      <c r="BV83" s="106"/>
      <c r="BW83" s="106"/>
      <c r="BX83" s="106"/>
      <c r="BY83" s="106"/>
      <c r="BZ83" s="106"/>
      <c r="CA83" s="106"/>
      <c r="CB83" s="106"/>
      <c r="CC83" s="106"/>
      <c r="CD83" s="106"/>
      <c r="CE83" s="106"/>
      <c r="CF83" s="106"/>
      <c r="CG83" s="106"/>
      <c r="CH83" s="106"/>
      <c r="CI83" s="106"/>
      <c r="CJ83" s="106"/>
      <c r="CK83" s="106"/>
      <c r="CL83" s="106"/>
      <c r="CM83" s="106"/>
      <c r="CN83" s="106"/>
      <c r="CO83" s="106"/>
      <c r="CP83" s="106"/>
      <c r="CQ83" s="106"/>
      <c r="CR83" s="106"/>
      <c r="CS83" s="106"/>
      <c r="CT83" s="106"/>
      <c r="CU83" s="106"/>
      <c r="CV83" s="106"/>
      <c r="CW83" s="106"/>
      <c r="CX83" s="106"/>
      <c r="CY83" s="106"/>
      <c r="CZ83" s="106"/>
      <c r="DA83" s="106"/>
      <c r="DB83" s="106"/>
      <c r="DC83" s="106"/>
      <c r="DD83" s="106"/>
      <c r="DE83" s="106"/>
      <c r="DF83" s="106"/>
      <c r="DG83" s="106"/>
      <c r="DH83" s="106"/>
      <c r="DI83" s="106"/>
      <c r="DJ83" s="106"/>
      <c r="DK83" s="106"/>
      <c r="DL83" s="106"/>
      <c r="DM83" s="106"/>
      <c r="DN83" s="106"/>
      <c r="DO83" s="106"/>
      <c r="DP83" s="106"/>
      <c r="DQ83" s="106"/>
      <c r="DR83" s="106"/>
      <c r="DS83" s="106"/>
      <c r="DT83" s="106"/>
      <c r="DU83" s="106"/>
      <c r="DV83" s="106"/>
      <c r="DW83" s="106"/>
      <c r="DX83" s="106"/>
      <c r="DY83" s="106"/>
      <c r="DZ83" s="106"/>
      <c r="EA83" s="106"/>
      <c r="EB83" s="106"/>
      <c r="EC83" s="106"/>
      <c r="ED83" s="106"/>
      <c r="EE83" s="106"/>
      <c r="EF83" s="106"/>
      <c r="EG83" s="106"/>
      <c r="EH83" s="106"/>
      <c r="EI83" s="106"/>
      <c r="EJ83" s="106"/>
      <c r="EK83" s="106"/>
      <c r="EL83" s="106"/>
      <c r="EM83" s="106"/>
      <c r="EN83" s="106"/>
      <c r="EO83" s="106"/>
      <c r="EP83" s="106"/>
      <c r="EQ83" s="106"/>
      <c r="ER83" s="106"/>
      <c r="ES83" s="106"/>
      <c r="ET83" s="106"/>
      <c r="EU83" s="106"/>
      <c r="EV83" s="106"/>
      <c r="EW83" s="106"/>
      <c r="EX83" s="106"/>
      <c r="EY83" s="106"/>
      <c r="EZ83" s="106"/>
      <c r="FA83" s="106"/>
      <c r="FB83" s="106"/>
      <c r="FC83" s="106"/>
      <c r="FD83" s="106"/>
      <c r="FE83" s="106"/>
      <c r="FF83" s="106"/>
      <c r="FG83" s="106"/>
      <c r="FH83" s="106"/>
      <c r="FI83" s="106"/>
      <c r="FJ83" s="106"/>
      <c r="FK83" s="106"/>
      <c r="FL83" s="106"/>
      <c r="FM83" s="106"/>
      <c r="FN83" s="106"/>
      <c r="FO83" s="106"/>
      <c r="FP83" s="106"/>
      <c r="FQ83" s="106"/>
      <c r="FR83" s="106"/>
      <c r="FS83" s="106"/>
      <c r="FT83" s="106"/>
      <c r="FU83" s="106"/>
      <c r="FV83" s="106"/>
      <c r="FW83" s="106"/>
      <c r="FX83" s="106"/>
      <c r="FY83" s="106"/>
      <c r="FZ83" s="106"/>
      <c r="GA83" s="106"/>
      <c r="GB83" s="106"/>
      <c r="GC83" s="106"/>
      <c r="GD83" s="106"/>
      <c r="GE83" s="106"/>
      <c r="GF83" s="106"/>
      <c r="GG83" s="106"/>
      <c r="GH83" s="106"/>
      <c r="GI83" s="106"/>
      <c r="GJ83" s="106"/>
      <c r="GK83" s="106"/>
      <c r="GL83" s="106"/>
      <c r="GM83" s="106"/>
      <c r="GN83" s="106"/>
      <c r="GO83" s="106"/>
      <c r="GP83" s="106"/>
      <c r="GQ83" s="106"/>
      <c r="GR83" s="106"/>
      <c r="GS83" s="106"/>
      <c r="GT83" s="106"/>
      <c r="GU83" s="106"/>
      <c r="GV83" s="106"/>
      <c r="GW83" s="106"/>
      <c r="GX83" s="106"/>
      <c r="GY83" s="106"/>
      <c r="GZ83" s="106"/>
      <c r="HA83" s="106"/>
      <c r="HB83" s="106"/>
      <c r="HC83" s="106"/>
      <c r="HD83" s="106"/>
      <c r="HE83" s="106"/>
      <c r="HF83" s="106"/>
      <c r="HG83" s="106"/>
      <c r="HH83" s="106"/>
      <c r="HI83" s="106"/>
      <c r="HJ83" s="106"/>
      <c r="HK83" s="106"/>
      <c r="HL83" s="106"/>
      <c r="HM83" s="106"/>
      <c r="HN83" s="106"/>
      <c r="HO83" s="106"/>
      <c r="HP83" s="106"/>
      <c r="HQ83" s="106"/>
      <c r="HR83" s="106"/>
      <c r="HS83" s="106"/>
      <c r="HT83" s="106"/>
      <c r="HU83" s="106"/>
      <c r="HV83" s="106"/>
      <c r="HW83" s="106"/>
      <c r="HX83" s="106"/>
      <c r="HY83" s="106"/>
      <c r="HZ83" s="106"/>
      <c r="IA83" s="106"/>
      <c r="IB83" s="106"/>
      <c r="IC83" s="106"/>
      <c r="ID83" s="106"/>
      <c r="IE83" s="106"/>
      <c r="IF83" s="106"/>
      <c r="IG83" s="106"/>
      <c r="IH83" s="106"/>
      <c r="II83" s="106"/>
      <c r="IJ83" s="106"/>
      <c r="IK83" s="106"/>
      <c r="IL83" s="106"/>
      <c r="IM83" s="106"/>
      <c r="IN83" s="106"/>
      <c r="IO83" s="106"/>
    </row>
  </sheetData>
  <mergeCells count="11">
    <mergeCell ref="A1:AJ1"/>
    <mergeCell ref="Z2:AB2"/>
    <mergeCell ref="AD2:AF2"/>
    <mergeCell ref="AI2:AK2"/>
    <mergeCell ref="C3:G3"/>
    <mergeCell ref="H3:R3"/>
    <mergeCell ref="S3:Z3"/>
    <mergeCell ref="AA3:AD3"/>
    <mergeCell ref="AE3:AJ3"/>
    <mergeCell ref="A3:A4"/>
    <mergeCell ref="B3:B4"/>
  </mergeCells>
  <printOptions horizontalCentered="1"/>
  <pageMargins left="0.55" right="0.15625" top="0.786805555555556" bottom="0.786805555555556" header="0.511805555555556" footer="0.511805555555556"/>
  <pageSetup paperSize="9" scale="60"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7"/>
  <sheetViews>
    <sheetView workbookViewId="0">
      <selection activeCell="B8" sqref="B8"/>
    </sheetView>
  </sheetViews>
  <sheetFormatPr defaultColWidth="9" defaultRowHeight="12"/>
  <cols>
    <col min="1" max="1" width="42.8333333333333" style="217" customWidth="1"/>
    <col min="2" max="2" width="34" style="217" customWidth="1"/>
    <col min="3" max="16384" width="9" style="217"/>
  </cols>
  <sheetData>
    <row r="1" ht="24" customHeight="1" spans="1:9">
      <c r="A1" s="218" t="s">
        <v>569</v>
      </c>
      <c r="B1" s="218"/>
      <c r="C1" s="219"/>
      <c r="D1" s="219"/>
      <c r="E1" s="219"/>
      <c r="F1" s="219"/>
      <c r="G1" s="219"/>
      <c r="H1" s="219"/>
      <c r="I1" s="219"/>
    </row>
    <row r="2" s="214" customFormat="1" ht="15" customHeight="1" spans="1:9">
      <c r="A2" s="220" t="s">
        <v>570</v>
      </c>
      <c r="B2" s="221" t="s">
        <v>47</v>
      </c>
      <c r="C2" s="222"/>
      <c r="D2" s="222"/>
      <c r="E2" s="222"/>
      <c r="F2" s="222"/>
      <c r="G2" s="222"/>
      <c r="H2" s="222"/>
      <c r="I2" s="222"/>
    </row>
    <row r="3" s="215" customFormat="1" ht="15" customHeight="1" spans="1:9">
      <c r="A3" s="223" t="s">
        <v>179</v>
      </c>
      <c r="B3" s="223" t="s">
        <v>571</v>
      </c>
      <c r="C3" s="224"/>
      <c r="D3" s="224"/>
      <c r="E3" s="224"/>
      <c r="F3" s="224"/>
      <c r="G3" s="224"/>
      <c r="H3" s="224"/>
      <c r="I3" s="224"/>
    </row>
    <row r="4" s="216" customFormat="1" ht="13" customHeight="1" spans="1:9">
      <c r="A4" s="225" t="s">
        <v>184</v>
      </c>
      <c r="B4" s="226">
        <v>39000</v>
      </c>
      <c r="C4" s="227"/>
      <c r="D4" s="227"/>
      <c r="E4" s="227"/>
      <c r="F4" s="227"/>
      <c r="G4" s="227"/>
      <c r="H4" s="227"/>
      <c r="I4" s="227"/>
    </row>
    <row r="5" s="216" customFormat="1" ht="14.25" customHeight="1" spans="1:9">
      <c r="A5" s="228" t="s">
        <v>186</v>
      </c>
      <c r="B5" s="226">
        <v>434</v>
      </c>
      <c r="C5" s="227"/>
      <c r="D5" s="227"/>
      <c r="E5" s="227"/>
      <c r="F5" s="227"/>
      <c r="G5" s="227"/>
      <c r="H5" s="227"/>
      <c r="I5" s="227"/>
    </row>
    <row r="6" s="216" customFormat="1" ht="14.25" customHeight="1" spans="1:9">
      <c r="A6" s="228" t="s">
        <v>190</v>
      </c>
      <c r="B6" s="229"/>
      <c r="C6" s="227"/>
      <c r="D6" s="227"/>
      <c r="E6" s="227"/>
      <c r="F6" s="227"/>
      <c r="G6" s="227"/>
      <c r="H6" s="227"/>
      <c r="I6" s="227"/>
    </row>
    <row r="7" s="216" customFormat="1" ht="14.25" customHeight="1" spans="1:9">
      <c r="A7" s="228" t="s">
        <v>192</v>
      </c>
      <c r="B7" s="229"/>
      <c r="C7" s="227"/>
      <c r="D7" s="227"/>
      <c r="E7" s="227"/>
      <c r="F7" s="227"/>
      <c r="G7" s="227"/>
      <c r="H7" s="227"/>
      <c r="I7" s="227"/>
    </row>
    <row r="8" s="216" customFormat="1" ht="14.25" customHeight="1" spans="1:9">
      <c r="A8" s="228" t="s">
        <v>194</v>
      </c>
      <c r="B8" s="229"/>
      <c r="C8" s="227"/>
      <c r="D8" s="227"/>
      <c r="E8" s="227"/>
      <c r="F8" s="227"/>
      <c r="G8" s="227"/>
      <c r="H8" s="227"/>
      <c r="I8" s="227"/>
    </row>
    <row r="9" s="216" customFormat="1" ht="14.25" customHeight="1" spans="1:9">
      <c r="A9" s="228" t="s">
        <v>196</v>
      </c>
      <c r="B9" s="229"/>
      <c r="C9" s="227"/>
      <c r="D9" s="227"/>
      <c r="E9" s="227"/>
      <c r="F9" s="227"/>
      <c r="G9" s="227"/>
      <c r="H9" s="227"/>
      <c r="I9" s="227"/>
    </row>
    <row r="10" s="216" customFormat="1" ht="14.25" customHeight="1" spans="1:9">
      <c r="A10" s="228" t="s">
        <v>190</v>
      </c>
      <c r="B10" s="229"/>
      <c r="C10" s="227"/>
      <c r="D10" s="227"/>
      <c r="E10" s="227"/>
      <c r="F10" s="227"/>
      <c r="G10" s="227"/>
      <c r="H10" s="227"/>
      <c r="I10" s="227"/>
    </row>
    <row r="11" s="216" customFormat="1" ht="14.25" customHeight="1" spans="1:9">
      <c r="A11" s="228" t="s">
        <v>198</v>
      </c>
      <c r="B11" s="229"/>
      <c r="C11" s="227"/>
      <c r="D11" s="227"/>
      <c r="E11" s="227"/>
      <c r="F11" s="227"/>
      <c r="G11" s="227"/>
      <c r="H11" s="227"/>
      <c r="I11" s="227"/>
    </row>
    <row r="12" s="216" customFormat="1" ht="14.25" customHeight="1" spans="1:9">
      <c r="A12" s="228" t="s">
        <v>200</v>
      </c>
      <c r="B12" s="229"/>
      <c r="C12" s="227"/>
      <c r="D12" s="227"/>
      <c r="E12" s="227"/>
      <c r="F12" s="227"/>
      <c r="G12" s="227"/>
      <c r="H12" s="227"/>
      <c r="I12" s="227"/>
    </row>
    <row r="13" s="216" customFormat="1" ht="14.25" customHeight="1" spans="1:9">
      <c r="A13" s="228" t="s">
        <v>202</v>
      </c>
      <c r="B13" s="229"/>
      <c r="C13" s="227"/>
      <c r="D13" s="227"/>
      <c r="E13" s="227"/>
      <c r="F13" s="227"/>
      <c r="G13" s="227"/>
      <c r="H13" s="227"/>
      <c r="I13" s="227"/>
    </row>
    <row r="14" s="216" customFormat="1" ht="14.25" customHeight="1" spans="1:9">
      <c r="A14" s="228" t="s">
        <v>190</v>
      </c>
      <c r="B14" s="229"/>
      <c r="C14" s="227"/>
      <c r="D14" s="227"/>
      <c r="E14" s="227"/>
      <c r="F14" s="227"/>
      <c r="G14" s="227"/>
      <c r="H14" s="227"/>
      <c r="I14" s="227"/>
    </row>
    <row r="15" s="216" customFormat="1" ht="14.25" customHeight="1" spans="1:9">
      <c r="A15" s="228" t="s">
        <v>205</v>
      </c>
      <c r="B15" s="229"/>
      <c r="C15" s="227"/>
      <c r="D15" s="227"/>
      <c r="E15" s="227"/>
      <c r="F15" s="227"/>
      <c r="G15" s="227"/>
      <c r="H15" s="227"/>
      <c r="I15" s="227"/>
    </row>
    <row r="16" s="216" customFormat="1" ht="14.25" customHeight="1" spans="1:9">
      <c r="A16" s="228" t="s">
        <v>206</v>
      </c>
      <c r="B16" s="229"/>
      <c r="C16" s="227"/>
      <c r="D16" s="227"/>
      <c r="E16" s="227"/>
      <c r="F16" s="227"/>
      <c r="G16" s="227"/>
      <c r="H16" s="227"/>
      <c r="I16" s="227"/>
    </row>
    <row r="17" s="216" customFormat="1" ht="14.25" customHeight="1" spans="1:9">
      <c r="A17" s="228" t="s">
        <v>207</v>
      </c>
      <c r="B17" s="229"/>
      <c r="C17" s="227"/>
      <c r="D17" s="227"/>
      <c r="E17" s="227"/>
      <c r="F17" s="227"/>
      <c r="G17" s="227"/>
      <c r="H17" s="227"/>
      <c r="I17" s="227"/>
    </row>
    <row r="18" s="216" customFormat="1" ht="14.25" customHeight="1" spans="1:9">
      <c r="A18" s="228" t="s">
        <v>209</v>
      </c>
      <c r="B18" s="229"/>
      <c r="C18" s="227"/>
      <c r="D18" s="227"/>
      <c r="E18" s="227"/>
      <c r="F18" s="227"/>
      <c r="G18" s="227"/>
      <c r="H18" s="227"/>
      <c r="I18" s="227"/>
    </row>
    <row r="19" s="216" customFormat="1" ht="14.25" customHeight="1" spans="1:9">
      <c r="A19" s="228" t="s">
        <v>210</v>
      </c>
      <c r="B19" s="229">
        <v>217</v>
      </c>
      <c r="C19" s="227"/>
      <c r="D19" s="227"/>
      <c r="E19" s="227"/>
      <c r="F19" s="227"/>
      <c r="G19" s="227"/>
      <c r="H19" s="227"/>
      <c r="I19" s="227"/>
    </row>
    <row r="20" s="216" customFormat="1" ht="14.25" customHeight="1" spans="1:9">
      <c r="A20" s="228" t="s">
        <v>190</v>
      </c>
      <c r="B20" s="229"/>
      <c r="C20" s="227"/>
      <c r="D20" s="227"/>
      <c r="E20" s="227"/>
      <c r="F20" s="227"/>
      <c r="G20" s="227"/>
      <c r="H20" s="227"/>
      <c r="I20" s="227"/>
    </row>
    <row r="21" s="216" customFormat="1" ht="14.25" customHeight="1" spans="1:9">
      <c r="A21" s="230" t="s">
        <v>572</v>
      </c>
      <c r="B21" s="229"/>
      <c r="C21" s="227"/>
      <c r="D21" s="227"/>
      <c r="E21" s="227"/>
      <c r="F21" s="227"/>
      <c r="G21" s="227"/>
      <c r="H21" s="227"/>
      <c r="I21" s="227"/>
    </row>
    <row r="22" s="216" customFormat="1" ht="14.25" customHeight="1" spans="1:9">
      <c r="A22" s="228" t="s">
        <v>190</v>
      </c>
      <c r="B22" s="229"/>
      <c r="C22" s="227"/>
      <c r="D22" s="227"/>
      <c r="E22" s="227"/>
      <c r="F22" s="227"/>
      <c r="G22" s="227"/>
      <c r="H22" s="227"/>
      <c r="I22" s="227"/>
    </row>
    <row r="23" s="216" customFormat="1" ht="14.25" customHeight="1" spans="1:9">
      <c r="A23" s="228" t="s">
        <v>215</v>
      </c>
      <c r="B23" s="229"/>
      <c r="C23" s="227"/>
      <c r="D23" s="227"/>
      <c r="E23" s="227"/>
      <c r="F23" s="227"/>
      <c r="G23" s="227"/>
      <c r="H23" s="227"/>
      <c r="I23" s="227"/>
    </row>
    <row r="24" s="216" customFormat="1" ht="14.25" customHeight="1" spans="1:9">
      <c r="A24" s="228" t="s">
        <v>216</v>
      </c>
      <c r="B24" s="229"/>
      <c r="C24" s="227"/>
      <c r="D24" s="227"/>
      <c r="E24" s="227"/>
      <c r="F24" s="227"/>
      <c r="G24" s="227"/>
      <c r="H24" s="227"/>
      <c r="I24" s="227"/>
    </row>
    <row r="25" s="216" customFormat="1" ht="14.25" customHeight="1" spans="1:9">
      <c r="A25" s="228" t="s">
        <v>190</v>
      </c>
      <c r="B25" s="229"/>
      <c r="C25" s="227"/>
      <c r="D25" s="227"/>
      <c r="E25" s="227"/>
      <c r="F25" s="227"/>
      <c r="G25" s="227"/>
      <c r="H25" s="227"/>
      <c r="I25" s="227"/>
    </row>
    <row r="26" s="216" customFormat="1" ht="14.25" customHeight="1" spans="1:9">
      <c r="A26" s="230" t="s">
        <v>573</v>
      </c>
      <c r="B26" s="229"/>
      <c r="C26" s="227"/>
      <c r="D26" s="227"/>
      <c r="E26" s="227"/>
      <c r="F26" s="227"/>
      <c r="G26" s="227"/>
      <c r="H26" s="227"/>
      <c r="I26" s="227"/>
    </row>
    <row r="27" s="216" customFormat="1" ht="14.25" customHeight="1" spans="1:9">
      <c r="A27" s="228" t="s">
        <v>219</v>
      </c>
      <c r="B27" s="229"/>
      <c r="C27" s="227"/>
      <c r="D27" s="227"/>
      <c r="E27" s="227"/>
      <c r="F27" s="227"/>
      <c r="G27" s="227"/>
      <c r="H27" s="227"/>
      <c r="I27" s="227"/>
    </row>
    <row r="28" s="216" customFormat="1" ht="14.25" customHeight="1" spans="1:9">
      <c r="A28" s="230" t="s">
        <v>574</v>
      </c>
      <c r="B28" s="229"/>
      <c r="C28" s="227"/>
      <c r="D28" s="227"/>
      <c r="E28" s="227"/>
      <c r="F28" s="227"/>
      <c r="G28" s="227"/>
      <c r="H28" s="227"/>
      <c r="I28" s="227"/>
    </row>
    <row r="29" s="216" customFormat="1" ht="14.25" customHeight="1" spans="1:9">
      <c r="A29" s="228" t="s">
        <v>221</v>
      </c>
      <c r="B29" s="229"/>
      <c r="C29" s="227"/>
      <c r="D29" s="227"/>
      <c r="E29" s="227"/>
      <c r="F29" s="227"/>
      <c r="G29" s="227"/>
      <c r="H29" s="227"/>
      <c r="I29" s="227"/>
    </row>
    <row r="30" s="216" customFormat="1" ht="14.25" customHeight="1" spans="1:9">
      <c r="A30" s="230" t="s">
        <v>575</v>
      </c>
      <c r="B30" s="229"/>
      <c r="C30" s="227"/>
      <c r="D30" s="227"/>
      <c r="E30" s="227"/>
      <c r="F30" s="227"/>
      <c r="G30" s="227"/>
      <c r="H30" s="227"/>
      <c r="I30" s="227"/>
    </row>
    <row r="31" s="216" customFormat="1" ht="14.25" customHeight="1" spans="1:9">
      <c r="A31" s="228" t="s">
        <v>190</v>
      </c>
      <c r="B31" s="229"/>
      <c r="C31" s="227"/>
      <c r="D31" s="227"/>
      <c r="E31" s="227"/>
      <c r="F31" s="227"/>
      <c r="G31" s="227"/>
      <c r="H31" s="227"/>
      <c r="I31" s="227"/>
    </row>
    <row r="32" s="216" customFormat="1" ht="14.25" customHeight="1" spans="1:9">
      <c r="A32" s="228" t="s">
        <v>205</v>
      </c>
      <c r="B32" s="229"/>
      <c r="C32" s="227"/>
      <c r="D32" s="227"/>
      <c r="E32" s="227"/>
      <c r="F32" s="227"/>
      <c r="G32" s="227"/>
      <c r="H32" s="227"/>
      <c r="I32" s="227"/>
    </row>
    <row r="33" s="216" customFormat="1" ht="14.25" customHeight="1" spans="1:9">
      <c r="A33" s="228" t="s">
        <v>190</v>
      </c>
      <c r="B33" s="229"/>
      <c r="C33" s="227"/>
      <c r="D33" s="227"/>
      <c r="E33" s="227"/>
      <c r="F33" s="227"/>
      <c r="G33" s="227"/>
      <c r="H33" s="227"/>
      <c r="I33" s="227"/>
    </row>
    <row r="34" s="216" customFormat="1" ht="14.25" customHeight="1" spans="1:9">
      <c r="A34" s="230" t="s">
        <v>576</v>
      </c>
      <c r="B34" s="229"/>
      <c r="C34" s="227"/>
      <c r="D34" s="227"/>
      <c r="E34" s="227"/>
      <c r="F34" s="227"/>
      <c r="G34" s="227"/>
      <c r="H34" s="227"/>
      <c r="I34" s="227"/>
    </row>
    <row r="35" s="216" customFormat="1" ht="14.25" customHeight="1" spans="1:9">
      <c r="A35" s="228" t="s">
        <v>190</v>
      </c>
      <c r="B35" s="229"/>
      <c r="C35" s="227"/>
      <c r="D35" s="227"/>
      <c r="E35" s="227"/>
      <c r="F35" s="227"/>
      <c r="G35" s="227"/>
      <c r="H35" s="227"/>
      <c r="I35" s="227"/>
    </row>
    <row r="36" s="216" customFormat="1" ht="14.25" customHeight="1" spans="1:9">
      <c r="A36" s="228" t="s">
        <v>228</v>
      </c>
      <c r="B36" s="229"/>
      <c r="C36" s="227"/>
      <c r="D36" s="227"/>
      <c r="E36" s="227"/>
      <c r="F36" s="227"/>
      <c r="G36" s="227"/>
      <c r="H36" s="227"/>
      <c r="I36" s="227"/>
    </row>
    <row r="37" s="216" customFormat="1" ht="14.25" customHeight="1" spans="1:9">
      <c r="A37" s="228" t="s">
        <v>209</v>
      </c>
      <c r="B37" s="229"/>
      <c r="C37" s="227"/>
      <c r="D37" s="227"/>
      <c r="E37" s="227"/>
      <c r="F37" s="227"/>
      <c r="G37" s="227"/>
      <c r="H37" s="227"/>
      <c r="I37" s="227"/>
    </row>
    <row r="38" s="216" customFormat="1" ht="14.25" customHeight="1" spans="1:9">
      <c r="A38" s="230" t="s">
        <v>577</v>
      </c>
      <c r="B38" s="229">
        <v>117</v>
      </c>
      <c r="C38" s="227"/>
      <c r="D38" s="227"/>
      <c r="E38" s="227"/>
      <c r="F38" s="227"/>
      <c r="G38" s="227"/>
      <c r="H38" s="227"/>
      <c r="I38" s="227"/>
    </row>
    <row r="39" s="216" customFormat="1" ht="14.25" customHeight="1" spans="1:9">
      <c r="A39" s="230" t="s">
        <v>578</v>
      </c>
      <c r="B39" s="229"/>
      <c r="C39" s="227"/>
      <c r="D39" s="227"/>
      <c r="E39" s="227"/>
      <c r="F39" s="227"/>
      <c r="G39" s="227"/>
      <c r="H39" s="227"/>
      <c r="I39" s="227"/>
    </row>
    <row r="40" s="216" customFormat="1" ht="14.25" customHeight="1" spans="1:9">
      <c r="A40" s="230" t="s">
        <v>579</v>
      </c>
      <c r="B40" s="229"/>
      <c r="C40" s="227"/>
      <c r="D40" s="227"/>
      <c r="E40" s="227"/>
      <c r="F40" s="227"/>
      <c r="G40" s="227"/>
      <c r="H40" s="227"/>
      <c r="I40" s="227"/>
    </row>
    <row r="41" s="216" customFormat="1" ht="14.25" customHeight="1" spans="1:9">
      <c r="A41" s="228" t="s">
        <v>233</v>
      </c>
      <c r="B41" s="229"/>
      <c r="C41" s="227"/>
      <c r="D41" s="227"/>
      <c r="E41" s="227"/>
      <c r="F41" s="227"/>
      <c r="G41" s="227"/>
      <c r="H41" s="227"/>
      <c r="I41" s="227"/>
    </row>
    <row r="42" s="216" customFormat="1" ht="14.25" customHeight="1" spans="1:9">
      <c r="A42" s="228" t="s">
        <v>190</v>
      </c>
      <c r="B42" s="229"/>
      <c r="C42" s="227"/>
      <c r="D42" s="227"/>
      <c r="E42" s="227"/>
      <c r="F42" s="227"/>
      <c r="G42" s="227"/>
      <c r="H42" s="227"/>
      <c r="I42" s="227"/>
    </row>
    <row r="43" s="216" customFormat="1" ht="14.25" customHeight="1" spans="1:9">
      <c r="A43" s="228" t="s">
        <v>190</v>
      </c>
      <c r="B43" s="229"/>
      <c r="C43" s="227"/>
      <c r="D43" s="227"/>
      <c r="E43" s="227"/>
      <c r="F43" s="227"/>
      <c r="G43" s="227"/>
      <c r="H43" s="227"/>
      <c r="I43" s="227"/>
    </row>
    <row r="44" s="216" customFormat="1" ht="14.25" customHeight="1" spans="1:9">
      <c r="A44" s="228" t="s">
        <v>205</v>
      </c>
      <c r="B44" s="229"/>
      <c r="C44" s="227"/>
      <c r="D44" s="227"/>
      <c r="E44" s="227"/>
      <c r="F44" s="227"/>
      <c r="G44" s="227"/>
      <c r="H44" s="227"/>
      <c r="I44" s="227"/>
    </row>
    <row r="45" s="216" customFormat="1" ht="14.25" customHeight="1" spans="1:9">
      <c r="A45" s="228" t="s">
        <v>190</v>
      </c>
      <c r="B45" s="229"/>
      <c r="C45" s="227"/>
      <c r="D45" s="227"/>
      <c r="E45" s="227"/>
      <c r="F45" s="227"/>
      <c r="G45" s="227"/>
      <c r="H45" s="227"/>
      <c r="I45" s="227"/>
    </row>
    <row r="46" s="216" customFormat="1" ht="14.25" customHeight="1" spans="1:2">
      <c r="A46" s="231" t="s">
        <v>205</v>
      </c>
      <c r="B46" s="232"/>
    </row>
    <row r="47" s="216" customFormat="1" ht="14.25" customHeight="1" spans="1:2">
      <c r="A47" s="231" t="s">
        <v>209</v>
      </c>
      <c r="B47" s="232"/>
    </row>
    <row r="48" s="216" customFormat="1" ht="14.25" customHeight="1" spans="1:2">
      <c r="A48" s="231" t="s">
        <v>237</v>
      </c>
      <c r="B48" s="232"/>
    </row>
    <row r="49" s="216" customFormat="1" ht="14.25" customHeight="1" spans="1:2">
      <c r="A49" s="231" t="s">
        <v>190</v>
      </c>
      <c r="B49" s="232"/>
    </row>
    <row r="50" s="216" customFormat="1" ht="14.25" customHeight="1" spans="1:2">
      <c r="A50" s="233" t="s">
        <v>580</v>
      </c>
      <c r="B50" s="232"/>
    </row>
    <row r="51" s="216" customFormat="1" ht="14.25" customHeight="1" spans="1:2">
      <c r="A51" s="231" t="s">
        <v>240</v>
      </c>
      <c r="B51" s="232"/>
    </row>
    <row r="52" s="216" customFormat="1" ht="14.25" customHeight="1" spans="1:2">
      <c r="A52" s="231" t="s">
        <v>190</v>
      </c>
      <c r="B52" s="232"/>
    </row>
    <row r="53" s="216" customFormat="1" ht="14.25" customHeight="1" spans="1:2">
      <c r="A53" s="231" t="s">
        <v>205</v>
      </c>
      <c r="B53" s="232"/>
    </row>
    <row r="54" s="216" customFormat="1" ht="14.25" customHeight="1" spans="1:2">
      <c r="A54" s="231" t="s">
        <v>209</v>
      </c>
      <c r="B54" s="232"/>
    </row>
    <row r="55" s="216" customFormat="1" ht="14.25" customHeight="1" spans="1:2">
      <c r="A55" s="231" t="s">
        <v>190</v>
      </c>
      <c r="B55" s="232"/>
    </row>
    <row r="56" s="216" customFormat="1" ht="14.25" customHeight="1" spans="1:2">
      <c r="A56" s="233" t="s">
        <v>581</v>
      </c>
      <c r="B56" s="232"/>
    </row>
    <row r="57" s="216" customFormat="1" ht="14.25" customHeight="1" spans="1:2">
      <c r="A57" s="231" t="s">
        <v>190</v>
      </c>
      <c r="B57" s="232"/>
    </row>
    <row r="58" s="216" customFormat="1" ht="14.25" customHeight="1" spans="1:2">
      <c r="A58" s="231" t="s">
        <v>245</v>
      </c>
      <c r="B58" s="232"/>
    </row>
    <row r="59" s="216" customFormat="1" ht="14.25" customHeight="1" spans="1:2">
      <c r="A59" s="233" t="s">
        <v>582</v>
      </c>
      <c r="B59" s="232"/>
    </row>
    <row r="60" s="216" customFormat="1" ht="14.25" customHeight="1" spans="1:2">
      <c r="A60" s="233" t="s">
        <v>583</v>
      </c>
      <c r="B60" s="232">
        <v>100</v>
      </c>
    </row>
    <row r="61" s="216" customFormat="1" ht="14.25" customHeight="1" spans="1:2">
      <c r="A61" s="231" t="s">
        <v>249</v>
      </c>
      <c r="B61" s="234">
        <v>0</v>
      </c>
    </row>
    <row r="62" s="216" customFormat="1" ht="14.25" customHeight="1" spans="1:2">
      <c r="A62" s="231" t="s">
        <v>251</v>
      </c>
      <c r="B62" s="232"/>
    </row>
    <row r="63" s="216" customFormat="1" ht="14.25" customHeight="1" spans="1:2">
      <c r="A63" s="233" t="s">
        <v>584</v>
      </c>
      <c r="B63" s="232"/>
    </row>
    <row r="64" s="216" customFormat="1" ht="14.25" customHeight="1" spans="1:2">
      <c r="A64" s="231" t="s">
        <v>254</v>
      </c>
      <c r="B64" s="234">
        <v>300</v>
      </c>
    </row>
    <row r="65" s="216" customFormat="1" ht="14.25" customHeight="1" spans="1:2">
      <c r="A65" s="231" t="s">
        <v>256</v>
      </c>
      <c r="B65" s="232"/>
    </row>
    <row r="66" s="216" customFormat="1" ht="14.25" customHeight="1" spans="1:2">
      <c r="A66" s="231" t="s">
        <v>257</v>
      </c>
      <c r="B66" s="232"/>
    </row>
    <row r="67" s="216" customFormat="1" ht="14.25" customHeight="1" spans="1:2">
      <c r="A67" s="231" t="s">
        <v>190</v>
      </c>
      <c r="B67" s="232"/>
    </row>
    <row r="68" s="216" customFormat="1" ht="14.25" customHeight="1" spans="1:2">
      <c r="A68" s="231" t="s">
        <v>205</v>
      </c>
      <c r="B68" s="232"/>
    </row>
    <row r="69" s="216" customFormat="1" ht="14.25" customHeight="1" spans="1:2">
      <c r="A69" s="231" t="s">
        <v>219</v>
      </c>
      <c r="B69" s="232"/>
    </row>
    <row r="70" s="216" customFormat="1" ht="14.25" customHeight="1" spans="1:2">
      <c r="A70" s="231" t="s">
        <v>260</v>
      </c>
      <c r="B70" s="232"/>
    </row>
    <row r="71" s="216" customFormat="1" ht="14.25" customHeight="1" spans="1:2">
      <c r="A71" s="231" t="s">
        <v>261</v>
      </c>
      <c r="B71" s="232">
        <v>300</v>
      </c>
    </row>
    <row r="72" s="216" customFormat="1" ht="14.25" customHeight="1" spans="1:2">
      <c r="A72" s="231" t="s">
        <v>190</v>
      </c>
      <c r="B72" s="232"/>
    </row>
    <row r="73" s="216" customFormat="1" ht="14.25" customHeight="1" spans="1:2">
      <c r="A73" s="231" t="s">
        <v>205</v>
      </c>
      <c r="B73" s="232"/>
    </row>
    <row r="74" s="216" customFormat="1" ht="14.25" customHeight="1" spans="1:2">
      <c r="A74" s="231" t="s">
        <v>262</v>
      </c>
      <c r="B74" s="232"/>
    </row>
    <row r="75" s="216" customFormat="1" ht="14.25" customHeight="1" spans="1:2">
      <c r="A75" s="231" t="s">
        <v>263</v>
      </c>
      <c r="B75" s="232"/>
    </row>
    <row r="76" s="216" customFormat="1" ht="14.25" customHeight="1" spans="1:2">
      <c r="A76" s="231" t="s">
        <v>265</v>
      </c>
      <c r="B76" s="232"/>
    </row>
    <row r="77" s="216" customFormat="1" ht="14.25" customHeight="1" spans="1:2">
      <c r="A77" s="231" t="s">
        <v>267</v>
      </c>
      <c r="B77" s="234">
        <v>6000</v>
      </c>
    </row>
    <row r="78" s="216" customFormat="1" ht="14.25" customHeight="1" spans="1:2">
      <c r="A78" s="231" t="s">
        <v>190</v>
      </c>
      <c r="B78" s="232"/>
    </row>
    <row r="79" s="216" customFormat="1" ht="14.25" customHeight="1" spans="1:2">
      <c r="A79" s="231" t="s">
        <v>269</v>
      </c>
      <c r="B79" s="232">
        <v>800</v>
      </c>
    </row>
    <row r="80" s="216" customFormat="1" ht="14.25" customHeight="1" spans="1:2">
      <c r="A80" s="231" t="s">
        <v>270</v>
      </c>
      <c r="B80" s="232">
        <v>800</v>
      </c>
    </row>
    <row r="81" s="216" customFormat="1" ht="14.25" customHeight="1" spans="1:2">
      <c r="A81" s="231" t="s">
        <v>272</v>
      </c>
      <c r="B81" s="232">
        <v>500</v>
      </c>
    </row>
    <row r="82" s="216" customFormat="1" ht="14.25" customHeight="1" spans="1:2">
      <c r="A82" s="231" t="s">
        <v>273</v>
      </c>
      <c r="B82" s="232">
        <v>800</v>
      </c>
    </row>
    <row r="83" s="216" customFormat="1" ht="14.25" customHeight="1" spans="1:2">
      <c r="A83" s="233" t="s">
        <v>585</v>
      </c>
      <c r="B83" s="234"/>
    </row>
    <row r="84" s="216" customFormat="1" ht="14.25" customHeight="1" spans="1:2">
      <c r="A84" s="231" t="s">
        <v>275</v>
      </c>
      <c r="B84" s="232"/>
    </row>
    <row r="85" s="216" customFormat="1" ht="14.25" customHeight="1" spans="1:2">
      <c r="A85" s="233" t="s">
        <v>586</v>
      </c>
      <c r="B85" s="232"/>
    </row>
    <row r="86" s="216" customFormat="1" ht="14.25" customHeight="1" spans="1:2">
      <c r="A86" s="233" t="s">
        <v>587</v>
      </c>
      <c r="B86" s="232"/>
    </row>
    <row r="87" s="216" customFormat="1" ht="14.25" customHeight="1" spans="1:2">
      <c r="A87" s="233" t="s">
        <v>588</v>
      </c>
      <c r="B87" s="232"/>
    </row>
    <row r="88" s="216" customFormat="1" ht="14.25" customHeight="1" spans="1:2">
      <c r="A88" s="231" t="s">
        <v>280</v>
      </c>
      <c r="B88" s="232"/>
    </row>
    <row r="89" s="216" customFormat="1" ht="14.25" customHeight="1" spans="1:2">
      <c r="A89" s="233" t="s">
        <v>589</v>
      </c>
      <c r="B89" s="232">
        <v>3100</v>
      </c>
    </row>
    <row r="90" s="216" customFormat="1" ht="14.25" customHeight="1" spans="1:2">
      <c r="A90" s="231" t="s">
        <v>283</v>
      </c>
      <c r="B90" s="234">
        <v>0</v>
      </c>
    </row>
    <row r="91" s="216" customFormat="1" ht="14.25" customHeight="1" spans="1:2">
      <c r="A91" s="231" t="s">
        <v>190</v>
      </c>
      <c r="B91" s="232"/>
    </row>
    <row r="92" s="216" customFormat="1" ht="14.25" customHeight="1" spans="1:2">
      <c r="A92" s="231" t="s">
        <v>285</v>
      </c>
      <c r="B92" s="232"/>
    </row>
    <row r="93" s="216" customFormat="1" ht="14.25" customHeight="1" spans="1:2">
      <c r="A93" s="231" t="s">
        <v>286</v>
      </c>
      <c r="B93" s="232"/>
    </row>
    <row r="94" s="216" customFormat="1" ht="14.25" customHeight="1" spans="1:2">
      <c r="A94" s="233" t="s">
        <v>590</v>
      </c>
      <c r="B94" s="232"/>
    </row>
    <row r="95" s="216" customFormat="1" ht="14.25" customHeight="1" spans="1:2">
      <c r="A95" s="231" t="s">
        <v>289</v>
      </c>
      <c r="B95" s="234">
        <v>275</v>
      </c>
    </row>
    <row r="96" s="216" customFormat="1" ht="14.25" customHeight="1" spans="1:2">
      <c r="A96" s="231" t="s">
        <v>190</v>
      </c>
      <c r="B96" s="232"/>
    </row>
    <row r="97" s="216" customFormat="1" ht="14.25" customHeight="1" spans="1:2">
      <c r="A97" s="231" t="s">
        <v>291</v>
      </c>
      <c r="B97" s="232"/>
    </row>
    <row r="98" s="216" customFormat="1" ht="14.25" customHeight="1" spans="1:2">
      <c r="A98" s="231" t="s">
        <v>292</v>
      </c>
      <c r="B98" s="232"/>
    </row>
    <row r="99" s="216" customFormat="1" ht="14.25" customHeight="1" spans="1:2">
      <c r="A99" s="231" t="s">
        <v>294</v>
      </c>
      <c r="B99" s="232"/>
    </row>
    <row r="100" s="216" customFormat="1" ht="14.25" customHeight="1" spans="1:2">
      <c r="A100" s="233" t="s">
        <v>591</v>
      </c>
      <c r="B100" s="232"/>
    </row>
    <row r="101" s="216" customFormat="1" ht="14.25" customHeight="1" spans="1:2">
      <c r="A101" s="231" t="s">
        <v>190</v>
      </c>
      <c r="B101" s="232"/>
    </row>
    <row r="102" s="216" customFormat="1" ht="14.25" customHeight="1" spans="1:2">
      <c r="A102" s="231" t="s">
        <v>296</v>
      </c>
      <c r="B102" s="232"/>
    </row>
    <row r="103" s="216" customFormat="1" ht="14.25" customHeight="1" spans="1:2">
      <c r="A103" s="231" t="s">
        <v>297</v>
      </c>
      <c r="B103" s="232"/>
    </row>
    <row r="104" s="216" customFormat="1" ht="14.25" customHeight="1" spans="1:2">
      <c r="A104" s="231" t="s">
        <v>298</v>
      </c>
      <c r="B104" s="232"/>
    </row>
    <row r="105" s="216" customFormat="1" ht="14.25" customHeight="1" spans="1:2">
      <c r="A105" s="231" t="s">
        <v>190</v>
      </c>
      <c r="B105" s="232"/>
    </row>
    <row r="106" s="216" customFormat="1" ht="14.25" customHeight="1" spans="1:2">
      <c r="A106" s="233" t="s">
        <v>592</v>
      </c>
      <c r="B106" s="232"/>
    </row>
    <row r="107" s="216" customFormat="1" ht="14.25" customHeight="1" spans="1:2">
      <c r="A107" s="233" t="s">
        <v>593</v>
      </c>
      <c r="B107" s="232">
        <v>275</v>
      </c>
    </row>
    <row r="108" s="216" customFormat="1" ht="14.25" customHeight="1" spans="1:2">
      <c r="A108" s="231" t="s">
        <v>303</v>
      </c>
      <c r="B108" s="234">
        <v>3001</v>
      </c>
    </row>
    <row r="109" s="216" customFormat="1" ht="14.25" customHeight="1" spans="1:2">
      <c r="A109" s="231" t="s">
        <v>190</v>
      </c>
      <c r="B109" s="231"/>
    </row>
    <row r="110" s="216" customFormat="1" ht="14.25" customHeight="1" spans="1:2">
      <c r="A110" s="231" t="s">
        <v>305</v>
      </c>
      <c r="B110" s="231"/>
    </row>
    <row r="111" ht="14.25" customHeight="1" spans="1:2">
      <c r="A111" s="231" t="s">
        <v>306</v>
      </c>
      <c r="B111" s="231"/>
    </row>
    <row r="112" ht="14.25" customHeight="1" spans="1:2">
      <c r="A112" s="231" t="s">
        <v>308</v>
      </c>
      <c r="B112" s="231"/>
    </row>
    <row r="113" ht="14.25" customHeight="1" spans="1:2">
      <c r="A113" s="231" t="s">
        <v>309</v>
      </c>
      <c r="B113" s="231">
        <v>500</v>
      </c>
    </row>
    <row r="114" ht="14.25" customHeight="1" spans="1:2">
      <c r="A114" s="231" t="s">
        <v>190</v>
      </c>
      <c r="B114" s="231"/>
    </row>
    <row r="115" ht="14.25" customHeight="1" spans="1:2">
      <c r="A115" s="231" t="s">
        <v>205</v>
      </c>
      <c r="B115" s="231"/>
    </row>
    <row r="116" ht="14.25" customHeight="1" spans="1:2">
      <c r="A116" s="231" t="s">
        <v>310</v>
      </c>
      <c r="B116" s="231"/>
    </row>
    <row r="117" ht="14.25" customHeight="1" spans="1:2">
      <c r="A117" s="231" t="s">
        <v>309</v>
      </c>
      <c r="B117" s="231"/>
    </row>
    <row r="118" ht="14.25" customHeight="1" spans="1:2">
      <c r="A118" s="231" t="s">
        <v>311</v>
      </c>
      <c r="B118" s="231"/>
    </row>
    <row r="119" ht="14.25" customHeight="1" spans="1:2">
      <c r="A119" s="231" t="s">
        <v>312</v>
      </c>
      <c r="B119" s="231"/>
    </row>
    <row r="120" ht="14.25" customHeight="1" spans="1:2">
      <c r="A120" s="231" t="s">
        <v>313</v>
      </c>
      <c r="B120" s="231"/>
    </row>
    <row r="121" ht="14.25" customHeight="1" spans="1:2">
      <c r="A121" s="231" t="s">
        <v>314</v>
      </c>
      <c r="B121" s="231"/>
    </row>
    <row r="122" ht="14.25" customHeight="1" spans="1:2">
      <c r="A122" s="231" t="s">
        <v>315</v>
      </c>
      <c r="B122" s="231"/>
    </row>
    <row r="123" ht="14.25" customHeight="1" spans="1:2">
      <c r="A123" s="231" t="s">
        <v>316</v>
      </c>
      <c r="B123" s="231"/>
    </row>
    <row r="124" ht="14.25" customHeight="1" spans="1:2">
      <c r="A124" s="231" t="s">
        <v>317</v>
      </c>
      <c r="B124" s="231"/>
    </row>
    <row r="125" ht="14.25" customHeight="1" spans="1:2">
      <c r="A125" s="231" t="s">
        <v>318</v>
      </c>
      <c r="B125" s="231"/>
    </row>
    <row r="126" ht="14.25" customHeight="1" spans="1:2">
      <c r="A126" s="233" t="s">
        <v>594</v>
      </c>
      <c r="B126" s="231"/>
    </row>
    <row r="127" ht="14.25" customHeight="1" spans="1:2">
      <c r="A127" s="231" t="s">
        <v>320</v>
      </c>
      <c r="B127" s="231"/>
    </row>
    <row r="128" ht="14.25" customHeight="1" spans="1:2">
      <c r="A128" s="231" t="s">
        <v>321</v>
      </c>
      <c r="B128" s="231"/>
    </row>
    <row r="129" ht="14.25" customHeight="1" spans="1:2">
      <c r="A129" s="233" t="s">
        <v>595</v>
      </c>
      <c r="B129" s="231"/>
    </row>
    <row r="130" ht="14.25" customHeight="1" spans="1:2">
      <c r="A130" s="231" t="s">
        <v>323</v>
      </c>
      <c r="B130" s="231"/>
    </row>
    <row r="131" ht="14.25" customHeight="1" spans="1:2">
      <c r="A131" s="233" t="s">
        <v>596</v>
      </c>
      <c r="B131" s="231"/>
    </row>
    <row r="132" ht="14.25" customHeight="1" spans="1:2">
      <c r="A132" s="231" t="s">
        <v>325</v>
      </c>
      <c r="B132" s="231"/>
    </row>
    <row r="133" ht="14.25" customHeight="1" spans="1:2">
      <c r="A133" s="233" t="s">
        <v>597</v>
      </c>
      <c r="B133" s="231"/>
    </row>
    <row r="134" ht="14.25" customHeight="1" spans="1:2">
      <c r="A134" s="233" t="s">
        <v>598</v>
      </c>
      <c r="B134" s="231"/>
    </row>
    <row r="135" ht="14.25" customHeight="1" spans="1:2">
      <c r="A135" s="231" t="s">
        <v>329</v>
      </c>
      <c r="B135" s="231"/>
    </row>
    <row r="136" ht="14.25" customHeight="1" spans="1:2">
      <c r="A136" s="231" t="s">
        <v>205</v>
      </c>
      <c r="B136" s="231"/>
    </row>
    <row r="137" ht="14.25" customHeight="1" spans="1:2">
      <c r="A137" s="231" t="s">
        <v>330</v>
      </c>
      <c r="B137" s="231"/>
    </row>
    <row r="138" ht="14.25" customHeight="1" spans="1:2">
      <c r="A138" s="231" t="s">
        <v>331</v>
      </c>
      <c r="B138" s="231"/>
    </row>
    <row r="139" ht="14.25" customHeight="1" spans="1:2">
      <c r="A139" s="231" t="s">
        <v>333</v>
      </c>
      <c r="B139" s="231"/>
    </row>
    <row r="140" ht="14.25" customHeight="1" spans="1:2">
      <c r="A140" s="231" t="s">
        <v>334</v>
      </c>
      <c r="B140" s="231"/>
    </row>
    <row r="141" ht="14.25" customHeight="1" spans="1:2">
      <c r="A141" s="231" t="s">
        <v>336</v>
      </c>
      <c r="B141" s="231"/>
    </row>
    <row r="142" ht="14.25" customHeight="1" spans="1:2">
      <c r="A142" s="231" t="s">
        <v>338</v>
      </c>
      <c r="B142" s="231"/>
    </row>
    <row r="143" ht="14.25" customHeight="1" spans="1:2">
      <c r="A143" s="231" t="s">
        <v>340</v>
      </c>
      <c r="B143" s="231"/>
    </row>
    <row r="144" ht="14.25" customHeight="1" spans="1:2">
      <c r="A144" s="231" t="s">
        <v>341</v>
      </c>
      <c r="B144" s="231"/>
    </row>
    <row r="145" ht="14.25" customHeight="1" spans="1:2">
      <c r="A145" s="231" t="s">
        <v>342</v>
      </c>
      <c r="B145" s="231">
        <v>2501</v>
      </c>
    </row>
    <row r="146" ht="14.25" customHeight="1" spans="1:2">
      <c r="A146" s="231" t="s">
        <v>344</v>
      </c>
      <c r="B146" s="234">
        <v>500</v>
      </c>
    </row>
    <row r="147" ht="14.25" customHeight="1" spans="1:2">
      <c r="A147" s="231" t="s">
        <v>190</v>
      </c>
      <c r="B147" s="231"/>
    </row>
    <row r="148" ht="14.25" customHeight="1" spans="1:2">
      <c r="A148" s="231" t="s">
        <v>205</v>
      </c>
      <c r="B148" s="231"/>
    </row>
    <row r="149" ht="14.25" customHeight="1" spans="1:2">
      <c r="A149" s="231" t="s">
        <v>346</v>
      </c>
      <c r="B149" s="231"/>
    </row>
    <row r="150" ht="14.25" customHeight="1" spans="1:2">
      <c r="A150" s="231" t="s">
        <v>347</v>
      </c>
      <c r="B150" s="231"/>
    </row>
    <row r="151" ht="14.25" customHeight="1" spans="1:2">
      <c r="A151" s="231" t="s">
        <v>348</v>
      </c>
      <c r="B151" s="231"/>
    </row>
    <row r="152" ht="14.25" customHeight="1" spans="1:2">
      <c r="A152" s="231" t="s">
        <v>349</v>
      </c>
      <c r="B152" s="231">
        <v>200</v>
      </c>
    </row>
    <row r="153" ht="14.25" customHeight="1" spans="1:2">
      <c r="A153" s="231" t="s">
        <v>350</v>
      </c>
      <c r="B153" s="231"/>
    </row>
    <row r="154" ht="14.25" customHeight="1" spans="1:2">
      <c r="A154" s="231" t="s">
        <v>351</v>
      </c>
      <c r="B154" s="231"/>
    </row>
    <row r="155" ht="14.25" customHeight="1" spans="1:2">
      <c r="A155" s="231" t="s">
        <v>352</v>
      </c>
      <c r="B155" s="231"/>
    </row>
    <row r="156" ht="14.25" customHeight="1" spans="1:2">
      <c r="A156" s="231" t="s">
        <v>353</v>
      </c>
      <c r="B156" s="231"/>
    </row>
    <row r="157" ht="14.25" customHeight="1" spans="1:2">
      <c r="A157" s="231" t="s">
        <v>354</v>
      </c>
      <c r="B157" s="231"/>
    </row>
    <row r="158" ht="14.25" customHeight="1" spans="1:2">
      <c r="A158" s="231" t="s">
        <v>355</v>
      </c>
      <c r="B158" s="231"/>
    </row>
    <row r="159" ht="14.25" customHeight="1" spans="1:2">
      <c r="A159" s="231" t="s">
        <v>356</v>
      </c>
      <c r="B159" s="231">
        <v>200</v>
      </c>
    </row>
    <row r="160" ht="14.25" customHeight="1" spans="1:2">
      <c r="A160" s="231" t="s">
        <v>358</v>
      </c>
      <c r="B160" s="231"/>
    </row>
    <row r="161" ht="14.25" customHeight="1" spans="1:2">
      <c r="A161" s="231" t="s">
        <v>360</v>
      </c>
      <c r="B161" s="231"/>
    </row>
    <row r="162" ht="14.25" customHeight="1" spans="1:2">
      <c r="A162" s="231" t="s">
        <v>361</v>
      </c>
      <c r="B162" s="231">
        <v>100</v>
      </c>
    </row>
    <row r="163" ht="14.25" customHeight="1" spans="1:2">
      <c r="A163" s="231" t="s">
        <v>362</v>
      </c>
      <c r="B163" s="231"/>
    </row>
    <row r="164" ht="14.25" customHeight="1" spans="1:2">
      <c r="A164" s="231" t="s">
        <v>363</v>
      </c>
      <c r="B164" s="231"/>
    </row>
    <row r="165" ht="14.25" customHeight="1" spans="1:2">
      <c r="A165" s="233" t="s">
        <v>599</v>
      </c>
      <c r="B165" s="231"/>
    </row>
    <row r="166" ht="14.25" customHeight="1" spans="1:2">
      <c r="A166" s="231" t="s">
        <v>366</v>
      </c>
      <c r="B166" s="231"/>
    </row>
    <row r="167" ht="14.25" customHeight="1" spans="1:2">
      <c r="A167" s="231" t="s">
        <v>367</v>
      </c>
      <c r="B167" s="231"/>
    </row>
    <row r="168" ht="14.25" customHeight="1" spans="1:2">
      <c r="A168" s="231" t="s">
        <v>190</v>
      </c>
      <c r="B168" s="231"/>
    </row>
    <row r="169" ht="14.25" customHeight="1" spans="1:2">
      <c r="A169" s="231" t="s">
        <v>219</v>
      </c>
      <c r="B169" s="231"/>
    </row>
    <row r="170" ht="14.25" customHeight="1" spans="1:2">
      <c r="A170" s="231" t="s">
        <v>369</v>
      </c>
      <c r="B170" s="231"/>
    </row>
    <row r="171" ht="14.25" customHeight="1" spans="1:2">
      <c r="A171" s="231" t="s">
        <v>371</v>
      </c>
      <c r="B171" s="231"/>
    </row>
    <row r="172" ht="14.25" customHeight="1" spans="1:2">
      <c r="A172" s="231" t="s">
        <v>373</v>
      </c>
      <c r="B172" s="234">
        <v>690</v>
      </c>
    </row>
    <row r="173" ht="14.25" customHeight="1" spans="1:2">
      <c r="A173" s="231" t="s">
        <v>375</v>
      </c>
      <c r="B173" s="232">
        <v>231</v>
      </c>
    </row>
    <row r="174" ht="14.25" customHeight="1" spans="1:2">
      <c r="A174" s="233" t="s">
        <v>600</v>
      </c>
      <c r="B174" s="232">
        <v>310</v>
      </c>
    </row>
    <row r="175" ht="14.25" customHeight="1" spans="1:2">
      <c r="A175" s="233" t="s">
        <v>601</v>
      </c>
      <c r="B175" s="232">
        <v>149</v>
      </c>
    </row>
    <row r="176" ht="14.25" customHeight="1" spans="1:2">
      <c r="A176" s="233" t="s">
        <v>602</v>
      </c>
      <c r="B176" s="232"/>
    </row>
    <row r="177" ht="14.25" customHeight="1" spans="1:2">
      <c r="A177" s="231" t="s">
        <v>381</v>
      </c>
      <c r="B177" s="234">
        <v>21000</v>
      </c>
    </row>
    <row r="178" ht="14.25" customHeight="1" spans="1:2">
      <c r="A178" s="231" t="s">
        <v>190</v>
      </c>
      <c r="B178" s="232"/>
    </row>
    <row r="179" ht="14.25" customHeight="1" spans="1:2">
      <c r="A179" s="231" t="s">
        <v>383</v>
      </c>
      <c r="B179" s="232">
        <v>500</v>
      </c>
    </row>
    <row r="180" ht="14.25" customHeight="1" spans="1:2">
      <c r="A180" s="233" t="s">
        <v>603</v>
      </c>
      <c r="B180" s="232"/>
    </row>
    <row r="181" ht="14.25" customHeight="1" spans="1:2">
      <c r="A181" s="231" t="s">
        <v>385</v>
      </c>
      <c r="B181" s="232">
        <v>12500</v>
      </c>
    </row>
    <row r="182" ht="14.25" customHeight="1" spans="1:2">
      <c r="A182" s="231" t="s">
        <v>386</v>
      </c>
      <c r="B182" s="232">
        <v>1500</v>
      </c>
    </row>
    <row r="183" ht="14.25" customHeight="1" spans="1:2">
      <c r="A183" s="235" t="s">
        <v>604</v>
      </c>
      <c r="B183" s="232">
        <v>6500</v>
      </c>
    </row>
    <row r="184" ht="14.25" customHeight="1" spans="1:2">
      <c r="A184" s="231" t="s">
        <v>389</v>
      </c>
      <c r="B184" s="234">
        <v>2500</v>
      </c>
    </row>
    <row r="185" ht="14.25" customHeight="1" spans="1:2">
      <c r="A185" s="231" t="s">
        <v>190</v>
      </c>
      <c r="B185" s="232"/>
    </row>
    <row r="186" ht="14.25" customHeight="1" spans="1:2">
      <c r="A186" s="231" t="s">
        <v>209</v>
      </c>
      <c r="B186" s="232"/>
    </row>
    <row r="187" ht="14.25" customHeight="1" spans="1:2">
      <c r="A187" s="231" t="s">
        <v>391</v>
      </c>
      <c r="B187" s="231"/>
    </row>
    <row r="188" ht="14.25" customHeight="1" spans="1:2">
      <c r="A188" s="231" t="s">
        <v>392</v>
      </c>
      <c r="B188" s="231"/>
    </row>
    <row r="189" ht="14.25" customHeight="1" spans="1:2">
      <c r="A189" s="231" t="s">
        <v>393</v>
      </c>
      <c r="B189" s="231"/>
    </row>
    <row r="190" ht="14.25" customHeight="1" spans="1:2">
      <c r="A190" s="233" t="s">
        <v>605</v>
      </c>
      <c r="B190" s="231"/>
    </row>
    <row r="191" ht="14.25" customHeight="1" spans="1:2">
      <c r="A191" s="233" t="s">
        <v>606</v>
      </c>
      <c r="B191" s="231"/>
    </row>
    <row r="192" ht="14.25" customHeight="1" spans="1:2">
      <c r="A192" s="231" t="s">
        <v>397</v>
      </c>
      <c r="B192" s="231"/>
    </row>
    <row r="193" ht="14.25" customHeight="1" spans="1:2">
      <c r="A193" s="231" t="s">
        <v>398</v>
      </c>
      <c r="B193" s="231">
        <v>1000</v>
      </c>
    </row>
    <row r="194" ht="14.25" customHeight="1" spans="1:2">
      <c r="A194" s="233" t="s">
        <v>607</v>
      </c>
      <c r="B194" s="232"/>
    </row>
    <row r="195" ht="14.25" customHeight="1" spans="1:2">
      <c r="A195" s="233" t="s">
        <v>608</v>
      </c>
      <c r="B195" s="232"/>
    </row>
    <row r="196" ht="14.25" customHeight="1" spans="1:2">
      <c r="A196" s="233" t="s">
        <v>609</v>
      </c>
      <c r="B196" s="232"/>
    </row>
    <row r="197" ht="14.25" customHeight="1" spans="1:2">
      <c r="A197" s="231" t="s">
        <v>402</v>
      </c>
      <c r="B197" s="232"/>
    </row>
    <row r="198" ht="14.25" customHeight="1" spans="1:2">
      <c r="A198" s="231" t="s">
        <v>190</v>
      </c>
      <c r="B198" s="232"/>
    </row>
    <row r="199" ht="14.25" customHeight="1" spans="1:2">
      <c r="A199" s="231" t="s">
        <v>403</v>
      </c>
      <c r="B199" s="231"/>
    </row>
    <row r="200" ht="14.25" customHeight="1" spans="1:2">
      <c r="A200" s="231" t="s">
        <v>404</v>
      </c>
      <c r="B200" s="231"/>
    </row>
    <row r="201" ht="14.25" customHeight="1" spans="1:2">
      <c r="A201" s="233" t="s">
        <v>610</v>
      </c>
      <c r="B201" s="231"/>
    </row>
    <row r="202" ht="14.25" customHeight="1" spans="1:2">
      <c r="A202" s="231" t="s">
        <v>407</v>
      </c>
      <c r="B202" s="231"/>
    </row>
    <row r="203" ht="14.25" customHeight="1" spans="1:2">
      <c r="A203" s="231" t="s">
        <v>409</v>
      </c>
      <c r="B203" s="231"/>
    </row>
    <row r="204" ht="14.25" customHeight="1" spans="1:2">
      <c r="A204" s="231" t="s">
        <v>190</v>
      </c>
      <c r="B204" s="232"/>
    </row>
    <row r="205" ht="14.25" customHeight="1" spans="1:2">
      <c r="A205" s="233" t="s">
        <v>611</v>
      </c>
      <c r="B205" s="232"/>
    </row>
    <row r="206" ht="14.25" customHeight="1" spans="1:2">
      <c r="A206" s="231" t="s">
        <v>411</v>
      </c>
      <c r="B206" s="232"/>
    </row>
    <row r="207" ht="14.25" customHeight="1" spans="1:2">
      <c r="A207" s="233" t="s">
        <v>612</v>
      </c>
      <c r="B207" s="232"/>
    </row>
    <row r="208" ht="14.25" customHeight="1" spans="1:2">
      <c r="A208" s="233" t="s">
        <v>613</v>
      </c>
      <c r="B208" s="232"/>
    </row>
    <row r="209" ht="14.25" customHeight="1" spans="1:2">
      <c r="A209" s="233" t="s">
        <v>614</v>
      </c>
      <c r="B209" s="232"/>
    </row>
    <row r="210" ht="14.25" customHeight="1" spans="1:2">
      <c r="A210" s="233" t="s">
        <v>615</v>
      </c>
      <c r="B210" s="232">
        <v>100</v>
      </c>
    </row>
    <row r="211" ht="14.25" customHeight="1" spans="1:2">
      <c r="A211" s="233" t="s">
        <v>616</v>
      </c>
      <c r="B211" s="232"/>
    </row>
    <row r="212" ht="14.25" customHeight="1" spans="1:2">
      <c r="A212" s="233" t="s">
        <v>617</v>
      </c>
      <c r="B212" s="232">
        <v>500</v>
      </c>
    </row>
    <row r="213" ht="14.25" customHeight="1" spans="1:2">
      <c r="A213" s="233" t="s">
        <v>618</v>
      </c>
      <c r="B213" s="232"/>
    </row>
    <row r="214" ht="14.25" customHeight="1" spans="1:2">
      <c r="A214" s="233" t="s">
        <v>619</v>
      </c>
      <c r="B214" s="232"/>
    </row>
    <row r="215" ht="14.25" customHeight="1" spans="1:2">
      <c r="A215" s="233" t="s">
        <v>620</v>
      </c>
      <c r="B215" s="232"/>
    </row>
    <row r="216" ht="14.25" customHeight="1" spans="1:2">
      <c r="A216" s="231" t="s">
        <v>422</v>
      </c>
      <c r="B216" s="234">
        <v>0</v>
      </c>
    </row>
    <row r="217" ht="14.25" customHeight="1" spans="1:2">
      <c r="A217" s="233" t="s">
        <v>621</v>
      </c>
      <c r="B217" s="232"/>
    </row>
    <row r="218" ht="14.25" customHeight="1" spans="1:2">
      <c r="A218" s="231" t="s">
        <v>425</v>
      </c>
      <c r="B218" s="232"/>
    </row>
    <row r="219" ht="14.25" customHeight="1" spans="1:2">
      <c r="A219" s="231" t="s">
        <v>427</v>
      </c>
      <c r="B219" s="234">
        <v>1000</v>
      </c>
    </row>
    <row r="220" ht="14.25" customHeight="1" spans="1:2">
      <c r="A220" s="233" t="s">
        <v>622</v>
      </c>
      <c r="B220" s="232"/>
    </row>
    <row r="221" ht="14.25" customHeight="1" spans="1:2">
      <c r="A221" s="233" t="s">
        <v>623</v>
      </c>
      <c r="B221" s="232"/>
    </row>
    <row r="222" ht="14.25" customHeight="1" spans="1:2">
      <c r="A222" s="233" t="s">
        <v>624</v>
      </c>
      <c r="B222" s="232">
        <v>1000</v>
      </c>
    </row>
    <row r="223" ht="14.25" customHeight="1" spans="1:2">
      <c r="A223" s="231" t="s">
        <v>190</v>
      </c>
      <c r="B223" s="232"/>
    </row>
    <row r="224" ht="14.25" customHeight="1" spans="1:2">
      <c r="A224" s="231" t="s">
        <v>431</v>
      </c>
      <c r="B224" s="232"/>
    </row>
    <row r="225" ht="14.25" customHeight="1" spans="1:2">
      <c r="A225" s="231" t="s">
        <v>432</v>
      </c>
      <c r="B225" s="232"/>
    </row>
    <row r="226" ht="14.25" customHeight="1" spans="1:2">
      <c r="A226" s="231" t="s">
        <v>433</v>
      </c>
      <c r="B226" s="232"/>
    </row>
    <row r="227" ht="14.25" customHeight="1" spans="1:2">
      <c r="A227" s="231" t="s">
        <v>435</v>
      </c>
      <c r="B227" s="234">
        <v>100</v>
      </c>
    </row>
    <row r="228" ht="14.25" customHeight="1" spans="1:2">
      <c r="A228" s="231" t="s">
        <v>190</v>
      </c>
      <c r="B228" s="232"/>
    </row>
    <row r="229" ht="14.25" customHeight="1" spans="1:2">
      <c r="A229" s="233" t="s">
        <v>625</v>
      </c>
      <c r="B229" s="232">
        <v>100</v>
      </c>
    </row>
    <row r="230" ht="14.25" customHeight="1" spans="1:2">
      <c r="A230" s="233" t="s">
        <v>439</v>
      </c>
      <c r="B230" s="234">
        <v>0</v>
      </c>
    </row>
    <row r="231" ht="14.25" customHeight="1" spans="1:2">
      <c r="A231" s="233" t="s">
        <v>626</v>
      </c>
      <c r="B231" s="232"/>
    </row>
    <row r="232" ht="14.25" customHeight="1" spans="1:2">
      <c r="A232" s="231" t="s">
        <v>442</v>
      </c>
      <c r="B232" s="234">
        <v>200</v>
      </c>
    </row>
    <row r="233" ht="14.25" customHeight="1" spans="1:2">
      <c r="A233" s="231" t="s">
        <v>190</v>
      </c>
      <c r="B233" s="232"/>
    </row>
    <row r="234" ht="14.25" customHeight="1" spans="1:2">
      <c r="A234" s="231" t="s">
        <v>444</v>
      </c>
      <c r="B234" s="232"/>
    </row>
    <row r="235" ht="14.25" customHeight="1" spans="1:2">
      <c r="A235" s="233" t="s">
        <v>627</v>
      </c>
      <c r="B235" s="232"/>
    </row>
    <row r="236" ht="14.25" customHeight="1" spans="1:2">
      <c r="A236" s="233" t="s">
        <v>628</v>
      </c>
      <c r="B236" s="232">
        <v>200</v>
      </c>
    </row>
    <row r="237" ht="14.25" customHeight="1" spans="1:2">
      <c r="A237" s="231" t="s">
        <v>447</v>
      </c>
      <c r="B237" s="232"/>
    </row>
    <row r="238" ht="14.25" customHeight="1" spans="1:2">
      <c r="A238" s="231" t="s">
        <v>448</v>
      </c>
      <c r="B238" s="231"/>
    </row>
    <row r="239" ht="14.25" customHeight="1" spans="1:2">
      <c r="A239" s="231" t="s">
        <v>450</v>
      </c>
      <c r="B239" s="234">
        <v>3000</v>
      </c>
    </row>
    <row r="240" ht="14.25" customHeight="1" spans="1:2">
      <c r="A240" s="233" t="s">
        <v>629</v>
      </c>
      <c r="B240" s="232">
        <v>2500</v>
      </c>
    </row>
    <row r="241" ht="14.25" customHeight="1" spans="1:2">
      <c r="A241" s="231" t="s">
        <v>453</v>
      </c>
      <c r="B241" s="232">
        <v>500</v>
      </c>
    </row>
    <row r="242" ht="14.25" customHeight="1" spans="1:2">
      <c r="A242" s="233" t="s">
        <v>630</v>
      </c>
      <c r="B242" s="232"/>
    </row>
    <row r="243" ht="14.25" customHeight="1" spans="1:2">
      <c r="A243" s="231" t="s">
        <v>456</v>
      </c>
      <c r="B243" s="234">
        <v>0</v>
      </c>
    </row>
    <row r="244" ht="14.25" customHeight="1" spans="1:2">
      <c r="A244" s="231" t="s">
        <v>190</v>
      </c>
      <c r="B244" s="232"/>
    </row>
    <row r="245" ht="14.25" customHeight="1" spans="1:2">
      <c r="A245" s="231" t="s">
        <v>458</v>
      </c>
      <c r="B245" s="232"/>
    </row>
    <row r="246" ht="14.25" customHeight="1" spans="1:2">
      <c r="A246" s="231" t="s">
        <v>190</v>
      </c>
      <c r="B246" s="232"/>
    </row>
    <row r="247" ht="14.25" customHeight="1" spans="1:2">
      <c r="A247" s="231" t="s">
        <v>459</v>
      </c>
      <c r="B247" s="232"/>
    </row>
    <row r="248" ht="14.25" customHeight="1" spans="1:2">
      <c r="A248" s="231" t="s">
        <v>461</v>
      </c>
      <c r="B248" s="234">
        <v>0</v>
      </c>
    </row>
    <row r="249" ht="14.25" customHeight="1" spans="1:2">
      <c r="A249" s="231" t="s">
        <v>190</v>
      </c>
      <c r="B249" s="232"/>
    </row>
    <row r="250" ht="14.25" customHeight="1" spans="1:2">
      <c r="A250" s="233" t="s">
        <v>631</v>
      </c>
      <c r="B250" s="232"/>
    </row>
    <row r="251" ht="14.25" customHeight="1" spans="1:2">
      <c r="A251" s="231" t="s">
        <v>464</v>
      </c>
      <c r="B251" s="232"/>
    </row>
    <row r="252" ht="14.25" customHeight="1" spans="1:2">
      <c r="A252" s="233" t="s">
        <v>632</v>
      </c>
      <c r="B252" s="232"/>
    </row>
    <row r="253" ht="14.25" customHeight="1" spans="1:2">
      <c r="A253" s="233" t="s">
        <v>633</v>
      </c>
      <c r="B253" s="232"/>
    </row>
    <row r="254" ht="14.25" customHeight="1" spans="1:2">
      <c r="A254" s="231" t="s">
        <v>468</v>
      </c>
      <c r="B254" s="232"/>
    </row>
    <row r="255" ht="14.25" customHeight="1" spans="1:2">
      <c r="A255" s="231" t="s">
        <v>471</v>
      </c>
      <c r="B255" s="232"/>
    </row>
    <row r="256" ht="14.25" customHeight="1" spans="1:2">
      <c r="A256" s="233" t="s">
        <v>473</v>
      </c>
      <c r="B256" s="234">
        <v>0</v>
      </c>
    </row>
    <row r="257" ht="14.25" customHeight="1" spans="1:2">
      <c r="A257" s="233" t="s">
        <v>634</v>
      </c>
      <c r="B257" s="232"/>
    </row>
  </sheetData>
  <mergeCells count="1">
    <mergeCell ref="A1:B1"/>
  </mergeCells>
  <printOptions horizontalCentered="1"/>
  <pageMargins left="0.786805555555556" right="0.786805555555556" top="0.904166666666667" bottom="1.18055555555556" header="0.511805555555556" footer="0.511805555555556"/>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7"/>
  <sheetViews>
    <sheetView showZeros="0" workbookViewId="0">
      <pane xSplit="2" ySplit="6" topLeftCell="C7" activePane="bottomRight" state="frozenSplit"/>
      <selection/>
      <selection pane="topRight"/>
      <selection pane="bottomLeft"/>
      <selection pane="bottomRight" activeCell="F5" sqref="F5"/>
    </sheetView>
  </sheetViews>
  <sheetFormatPr defaultColWidth="9" defaultRowHeight="12"/>
  <cols>
    <col min="1" max="1" width="17.25" style="185" customWidth="1"/>
    <col min="2" max="2" width="6.08333333333333" style="32" customWidth="1"/>
    <col min="3" max="3" width="5.5" style="32" customWidth="1"/>
    <col min="4" max="4" width="7.08333333333333" style="32" customWidth="1"/>
    <col min="5" max="5" width="6" style="32" customWidth="1"/>
    <col min="6" max="6" width="7.5" style="32" customWidth="1"/>
    <col min="7" max="7" width="5.58333333333333" style="32" customWidth="1"/>
    <col min="8" max="8" width="5.33333333333333" style="32" customWidth="1"/>
    <col min="9" max="9" width="7.75" style="32" customWidth="1"/>
    <col min="10" max="10" width="5.75" style="32" customWidth="1"/>
    <col min="11" max="11" width="8.58333333333333" style="32" customWidth="1"/>
    <col min="12" max="12" width="5.58333333333333" style="185" customWidth="1"/>
    <col min="13" max="13" width="7.25" style="185" customWidth="1"/>
    <col min="14" max="14" width="6.83333333333333" style="185" customWidth="1"/>
    <col min="15" max="15" width="7.75" style="185" customWidth="1"/>
    <col min="16" max="16" width="5.33333333333333" style="185" customWidth="1"/>
    <col min="17" max="17" width="6.25" style="185" customWidth="1"/>
    <col min="18" max="18" width="7.33333333333333" style="185" customWidth="1"/>
    <col min="19" max="19" width="7.08333333333333" style="185" customWidth="1"/>
    <col min="20" max="20" width="4.83333333333333" style="185" customWidth="1"/>
    <col min="21" max="21" width="6" style="185" customWidth="1"/>
    <col min="22" max="22" width="5.5" style="185" customWidth="1"/>
    <col min="23" max="23" width="8" style="185" customWidth="1"/>
    <col min="24" max="16384" width="9" style="185"/>
  </cols>
  <sheetData>
    <row r="1" s="181" customFormat="1" ht="18.75" spans="1:11">
      <c r="A1" s="157"/>
      <c r="B1" s="157"/>
      <c r="C1" s="157"/>
      <c r="D1" s="186"/>
      <c r="E1" s="186"/>
      <c r="F1" s="186"/>
      <c r="G1" s="186"/>
      <c r="H1" s="186"/>
      <c r="I1" s="186"/>
      <c r="J1" s="186"/>
      <c r="K1" s="186"/>
    </row>
    <row r="2" ht="32.25" customHeight="1" spans="1:23">
      <c r="A2" s="34" t="s">
        <v>635</v>
      </c>
      <c r="B2" s="34"/>
      <c r="C2" s="34"/>
      <c r="D2" s="34"/>
      <c r="E2" s="34"/>
      <c r="F2" s="34"/>
      <c r="G2" s="34"/>
      <c r="H2" s="34"/>
      <c r="I2" s="34"/>
      <c r="J2" s="34"/>
      <c r="K2" s="34"/>
      <c r="L2" s="34"/>
      <c r="M2" s="34"/>
      <c r="N2" s="34"/>
      <c r="O2" s="34"/>
      <c r="P2" s="34"/>
      <c r="Q2" s="34"/>
      <c r="R2" s="34"/>
      <c r="S2" s="34"/>
      <c r="T2" s="34"/>
      <c r="U2" s="34"/>
      <c r="V2" s="34"/>
      <c r="W2" s="34"/>
    </row>
    <row r="3" s="154" customFormat="1" ht="15" customHeight="1" spans="1:23">
      <c r="A3" s="92" t="s">
        <v>636</v>
      </c>
      <c r="B3" s="187"/>
      <c r="C3" s="187"/>
      <c r="D3" s="187"/>
      <c r="E3" s="187"/>
      <c r="F3" s="187"/>
      <c r="G3" s="187"/>
      <c r="H3" s="187"/>
      <c r="I3" s="187"/>
      <c r="J3" s="198"/>
      <c r="K3" s="199"/>
      <c r="O3" s="200"/>
      <c r="P3" s="201"/>
      <c r="Q3" s="201"/>
      <c r="R3" s="201"/>
      <c r="S3" s="211"/>
      <c r="T3" s="211"/>
      <c r="U3" s="211"/>
      <c r="V3" s="184" t="s">
        <v>47</v>
      </c>
      <c r="W3" s="185"/>
    </row>
    <row r="4" s="182" customFormat="1" ht="40" customHeight="1" spans="1:23">
      <c r="A4" s="188" t="s">
        <v>532</v>
      </c>
      <c r="B4" s="188" t="s">
        <v>478</v>
      </c>
      <c r="C4" s="189" t="s">
        <v>485</v>
      </c>
      <c r="D4" s="190"/>
      <c r="E4" s="190"/>
      <c r="F4" s="191"/>
      <c r="G4" s="189" t="s">
        <v>480</v>
      </c>
      <c r="H4" s="190"/>
      <c r="I4" s="190"/>
      <c r="J4" s="202"/>
      <c r="K4" s="203"/>
      <c r="L4" s="204" t="s">
        <v>481</v>
      </c>
      <c r="M4" s="204"/>
      <c r="N4" s="204"/>
      <c r="O4" s="204"/>
      <c r="P4" s="205" t="s">
        <v>482</v>
      </c>
      <c r="Q4" s="205"/>
      <c r="R4" s="205"/>
      <c r="S4" s="205"/>
      <c r="T4" s="205" t="s">
        <v>483</v>
      </c>
      <c r="U4" s="205"/>
      <c r="V4" s="212" t="s">
        <v>487</v>
      </c>
      <c r="W4" s="212"/>
    </row>
    <row r="5" s="183" customFormat="1" ht="60" customHeight="1" spans="1:23">
      <c r="A5" s="192"/>
      <c r="B5" s="192"/>
      <c r="C5" s="193" t="s">
        <v>148</v>
      </c>
      <c r="D5" s="193" t="s">
        <v>518</v>
      </c>
      <c r="E5" s="193" t="s">
        <v>520</v>
      </c>
      <c r="F5" s="193" t="s">
        <v>637</v>
      </c>
      <c r="G5" s="193" t="s">
        <v>148</v>
      </c>
      <c r="H5" s="193" t="s">
        <v>494</v>
      </c>
      <c r="I5" s="193" t="s">
        <v>497</v>
      </c>
      <c r="J5" s="206" t="s">
        <v>498</v>
      </c>
      <c r="K5" s="206" t="s">
        <v>503</v>
      </c>
      <c r="L5" s="205" t="s">
        <v>148</v>
      </c>
      <c r="M5" s="204" t="s">
        <v>508</v>
      </c>
      <c r="N5" s="204" t="s">
        <v>505</v>
      </c>
      <c r="O5" s="204" t="s">
        <v>510</v>
      </c>
      <c r="P5" s="204" t="s">
        <v>148</v>
      </c>
      <c r="Q5" s="204" t="s">
        <v>511</v>
      </c>
      <c r="R5" s="204" t="s">
        <v>512</v>
      </c>
      <c r="S5" s="204" t="s">
        <v>513</v>
      </c>
      <c r="T5" s="204" t="s">
        <v>148</v>
      </c>
      <c r="U5" s="204" t="s">
        <v>514</v>
      </c>
      <c r="V5" s="212" t="s">
        <v>148</v>
      </c>
      <c r="W5" s="212" t="s">
        <v>524</v>
      </c>
    </row>
    <row r="6" s="184" customFormat="1" ht="28" customHeight="1" spans="1:23">
      <c r="A6" s="194" t="s">
        <v>184</v>
      </c>
      <c r="B6" s="195">
        <f>SUM(B7:B19)</f>
        <v>39000</v>
      </c>
      <c r="C6" s="195">
        <f>SUM(C7:C19)</f>
        <v>8001</v>
      </c>
      <c r="D6" s="195">
        <f t="shared" ref="D6:U6" si="0">SUM(D7:D19)</f>
        <v>2000</v>
      </c>
      <c r="E6" s="195">
        <f t="shared" si="0"/>
        <v>0</v>
      </c>
      <c r="F6" s="195">
        <f t="shared" si="0"/>
        <v>6001</v>
      </c>
      <c r="G6" s="195">
        <f t="shared" si="0"/>
        <v>3299</v>
      </c>
      <c r="H6" s="195">
        <f t="shared" si="0"/>
        <v>45</v>
      </c>
      <c r="I6" s="195">
        <f t="shared" si="0"/>
        <v>0</v>
      </c>
      <c r="J6" s="207">
        <f t="shared" si="0"/>
        <v>400</v>
      </c>
      <c r="K6" s="207">
        <f t="shared" si="0"/>
        <v>2854</v>
      </c>
      <c r="L6" s="207">
        <f t="shared" si="0"/>
        <v>17500</v>
      </c>
      <c r="M6" s="207">
        <f t="shared" si="0"/>
        <v>0</v>
      </c>
      <c r="N6" s="207">
        <f t="shared" si="0"/>
        <v>7000</v>
      </c>
      <c r="O6" s="207">
        <f t="shared" si="0"/>
        <v>10500</v>
      </c>
      <c r="P6" s="207">
        <f t="shared" si="0"/>
        <v>6400</v>
      </c>
      <c r="Q6" s="207"/>
      <c r="R6" s="207">
        <f t="shared" si="0"/>
        <v>6200</v>
      </c>
      <c r="S6" s="207">
        <f t="shared" si="0"/>
        <v>0</v>
      </c>
      <c r="T6" s="207">
        <f t="shared" si="0"/>
        <v>1000</v>
      </c>
      <c r="U6" s="207">
        <f t="shared" si="0"/>
        <v>1000</v>
      </c>
      <c r="V6" s="213">
        <f>W6</f>
        <v>2800</v>
      </c>
      <c r="W6" s="213">
        <f>W19</f>
        <v>2800</v>
      </c>
    </row>
    <row r="7" s="184" customFormat="1" ht="28" customHeight="1" spans="1:23">
      <c r="A7" s="196" t="s">
        <v>186</v>
      </c>
      <c r="B7" s="195">
        <f>C7+G7+L7+P7+T7</f>
        <v>434</v>
      </c>
      <c r="C7" s="195">
        <f>SUM(D7:F7)</f>
        <v>0</v>
      </c>
      <c r="D7" s="195"/>
      <c r="E7" s="195"/>
      <c r="F7" s="195"/>
      <c r="G7" s="195">
        <f>SUM(H7:K7)</f>
        <v>434</v>
      </c>
      <c r="H7" s="195"/>
      <c r="I7" s="195"/>
      <c r="J7" s="207"/>
      <c r="K7" s="207">
        <v>434</v>
      </c>
      <c r="L7" s="208">
        <f>SUM(M7:O7)</f>
        <v>0</v>
      </c>
      <c r="M7" s="209"/>
      <c r="N7" s="210"/>
      <c r="O7" s="208"/>
      <c r="P7" s="207">
        <f>R7+S7</f>
        <v>0</v>
      </c>
      <c r="Q7" s="207"/>
      <c r="R7" s="207"/>
      <c r="S7" s="208"/>
      <c r="T7" s="207">
        <f>U7</f>
        <v>0</v>
      </c>
      <c r="U7" s="208"/>
      <c r="V7" s="213"/>
      <c r="W7" s="213"/>
    </row>
    <row r="8" s="184" customFormat="1" ht="28" customHeight="1" spans="1:23">
      <c r="A8" s="196" t="s">
        <v>254</v>
      </c>
      <c r="B8" s="195">
        <f>C8+G8+L8+P8+T8</f>
        <v>300</v>
      </c>
      <c r="C8" s="195">
        <f>SUM(D8:F8)</f>
        <v>0</v>
      </c>
      <c r="D8" s="195"/>
      <c r="E8" s="195"/>
      <c r="F8" s="195"/>
      <c r="G8" s="195">
        <f>SUM(H8:K8)</f>
        <v>300</v>
      </c>
      <c r="H8" s="195"/>
      <c r="I8" s="195"/>
      <c r="J8" s="207"/>
      <c r="K8" s="207">
        <v>300</v>
      </c>
      <c r="L8" s="208">
        <f>SUM(M8:O8)</f>
        <v>0</v>
      </c>
      <c r="M8" s="210"/>
      <c r="N8" s="210"/>
      <c r="O8" s="208"/>
      <c r="P8" s="207">
        <f>R8+S8</f>
        <v>0</v>
      </c>
      <c r="Q8" s="207"/>
      <c r="R8" s="207"/>
      <c r="S8" s="208"/>
      <c r="T8" s="207">
        <f>U8</f>
        <v>0</v>
      </c>
      <c r="U8" s="208"/>
      <c r="V8" s="213"/>
      <c r="W8" s="213"/>
    </row>
    <row r="9" s="184" customFormat="1" ht="28" customHeight="1" spans="1:23">
      <c r="A9" s="196" t="s">
        <v>267</v>
      </c>
      <c r="B9" s="195">
        <f>C9+G9+L9+P9+T9</f>
        <v>6000</v>
      </c>
      <c r="C9" s="195">
        <f>SUM(D9:F9)</f>
        <v>0</v>
      </c>
      <c r="D9" s="195"/>
      <c r="E9" s="195"/>
      <c r="F9" s="195"/>
      <c r="G9" s="195">
        <f>SUM(H9:K9)</f>
        <v>0</v>
      </c>
      <c r="H9" s="195"/>
      <c r="I9" s="195"/>
      <c r="J9" s="207"/>
      <c r="K9" s="207"/>
      <c r="L9" s="208">
        <f>SUM(M9:O9)</f>
        <v>0</v>
      </c>
      <c r="M9" s="209"/>
      <c r="N9" s="209"/>
      <c r="O9" s="208"/>
      <c r="P9" s="207">
        <f>R9+S9</f>
        <v>6000</v>
      </c>
      <c r="Q9" s="207"/>
      <c r="R9" s="207">
        <v>6000</v>
      </c>
      <c r="S9" s="208"/>
      <c r="T9" s="207">
        <f>U9</f>
        <v>0</v>
      </c>
      <c r="U9" s="208"/>
      <c r="V9" s="213"/>
      <c r="W9" s="213"/>
    </row>
    <row r="10" s="184" customFormat="1" ht="28" customHeight="1" spans="1:23">
      <c r="A10" s="196" t="s">
        <v>289</v>
      </c>
      <c r="B10" s="195">
        <f t="shared" ref="B10:B18" si="1">C10+G10+L10+P10+T10</f>
        <v>275</v>
      </c>
      <c r="C10" s="195">
        <f t="shared" ref="C10:C17" si="2">SUM(D10:F10)</f>
        <v>0</v>
      </c>
      <c r="D10" s="195"/>
      <c r="E10" s="195"/>
      <c r="F10" s="195"/>
      <c r="G10" s="195">
        <f t="shared" ref="G10:G17" si="3">SUM(H10:K10)</f>
        <v>275</v>
      </c>
      <c r="H10" s="195"/>
      <c r="I10" s="195"/>
      <c r="J10" s="207"/>
      <c r="K10" s="207">
        <v>275</v>
      </c>
      <c r="L10" s="208">
        <f t="shared" ref="L10:L19" si="4">SUM(M10:O10)</f>
        <v>0</v>
      </c>
      <c r="M10" s="210"/>
      <c r="N10" s="209"/>
      <c r="O10" s="208"/>
      <c r="P10" s="207">
        <f t="shared" ref="P10:P17" si="5">R10+S10</f>
        <v>0</v>
      </c>
      <c r="Q10" s="207"/>
      <c r="R10" s="207"/>
      <c r="S10" s="208"/>
      <c r="T10" s="207">
        <f t="shared" ref="T10:T17" si="6">U10</f>
        <v>0</v>
      </c>
      <c r="U10" s="208"/>
      <c r="V10" s="213"/>
      <c r="W10" s="213"/>
    </row>
    <row r="11" s="184" customFormat="1" ht="28" customHeight="1" spans="1:23">
      <c r="A11" s="196" t="s">
        <v>303</v>
      </c>
      <c r="B11" s="195">
        <f t="shared" si="1"/>
        <v>3001</v>
      </c>
      <c r="C11" s="195">
        <f t="shared" si="2"/>
        <v>3001</v>
      </c>
      <c r="D11" s="195">
        <v>2000</v>
      </c>
      <c r="E11" s="195"/>
      <c r="F11" s="195">
        <v>1001</v>
      </c>
      <c r="G11" s="195">
        <f t="shared" si="3"/>
        <v>0</v>
      </c>
      <c r="H11" s="195"/>
      <c r="I11" s="195"/>
      <c r="J11" s="207"/>
      <c r="K11" s="207"/>
      <c r="L11" s="208">
        <f t="shared" si="4"/>
        <v>0</v>
      </c>
      <c r="M11" s="210"/>
      <c r="N11" s="209"/>
      <c r="O11" s="208"/>
      <c r="P11" s="207">
        <f t="shared" si="5"/>
        <v>0</v>
      </c>
      <c r="Q11" s="207"/>
      <c r="R11" s="207"/>
      <c r="S11" s="208"/>
      <c r="T11" s="207">
        <f t="shared" si="6"/>
        <v>0</v>
      </c>
      <c r="U11" s="208"/>
      <c r="V11" s="213"/>
      <c r="W11" s="213"/>
    </row>
    <row r="12" s="184" customFormat="1" ht="28" customHeight="1" spans="1:23">
      <c r="A12" s="196" t="s">
        <v>344</v>
      </c>
      <c r="B12" s="195">
        <f t="shared" si="1"/>
        <v>500</v>
      </c>
      <c r="C12" s="195">
        <f t="shared" si="2"/>
        <v>0</v>
      </c>
      <c r="D12" s="195"/>
      <c r="E12" s="195"/>
      <c r="F12" s="195"/>
      <c r="G12" s="195">
        <f t="shared" si="3"/>
        <v>500</v>
      </c>
      <c r="H12" s="195"/>
      <c r="I12" s="195"/>
      <c r="J12" s="207"/>
      <c r="K12" s="207">
        <v>500</v>
      </c>
      <c r="L12" s="208">
        <f t="shared" si="4"/>
        <v>0</v>
      </c>
      <c r="M12" s="210"/>
      <c r="N12" s="209"/>
      <c r="O12" s="208"/>
      <c r="P12" s="207">
        <f t="shared" si="5"/>
        <v>0</v>
      </c>
      <c r="Q12" s="207"/>
      <c r="R12" s="207"/>
      <c r="S12" s="208"/>
      <c r="T12" s="207">
        <f t="shared" si="6"/>
        <v>0</v>
      </c>
      <c r="U12" s="208"/>
      <c r="V12" s="213"/>
      <c r="W12" s="213"/>
    </row>
    <row r="13" s="184" customFormat="1" ht="28" customHeight="1" spans="1:23">
      <c r="A13" s="196" t="s">
        <v>373</v>
      </c>
      <c r="B13" s="195">
        <f t="shared" si="1"/>
        <v>690</v>
      </c>
      <c r="C13" s="195">
        <f t="shared" si="2"/>
        <v>0</v>
      </c>
      <c r="D13" s="195"/>
      <c r="E13" s="195"/>
      <c r="F13" s="195"/>
      <c r="G13" s="195">
        <f t="shared" si="3"/>
        <v>690</v>
      </c>
      <c r="H13" s="195"/>
      <c r="I13" s="195"/>
      <c r="J13" s="207"/>
      <c r="K13" s="207">
        <v>690</v>
      </c>
      <c r="L13" s="208">
        <f t="shared" si="4"/>
        <v>0</v>
      </c>
      <c r="M13" s="210"/>
      <c r="N13" s="209"/>
      <c r="O13" s="208"/>
      <c r="P13" s="207">
        <f t="shared" si="5"/>
        <v>0</v>
      </c>
      <c r="Q13" s="207"/>
      <c r="R13" s="207"/>
      <c r="S13" s="208"/>
      <c r="T13" s="207">
        <f t="shared" si="6"/>
        <v>0</v>
      </c>
      <c r="U13" s="208"/>
      <c r="V13" s="213"/>
      <c r="W13" s="213"/>
    </row>
    <row r="14" s="184" customFormat="1" ht="28" customHeight="1" spans="1:23">
      <c r="A14" s="196" t="s">
        <v>381</v>
      </c>
      <c r="B14" s="195">
        <f t="shared" si="1"/>
        <v>21000</v>
      </c>
      <c r="C14" s="195">
        <f t="shared" si="2"/>
        <v>5000</v>
      </c>
      <c r="D14" s="195"/>
      <c r="E14" s="195"/>
      <c r="F14" s="195">
        <v>5000</v>
      </c>
      <c r="G14" s="195">
        <f t="shared" si="3"/>
        <v>745</v>
      </c>
      <c r="H14" s="195">
        <v>45</v>
      </c>
      <c r="I14" s="195"/>
      <c r="J14" s="207">
        <v>400</v>
      </c>
      <c r="K14" s="207">
        <v>300</v>
      </c>
      <c r="L14" s="208">
        <f t="shared" si="4"/>
        <v>15055</v>
      </c>
      <c r="M14" s="209"/>
      <c r="N14" s="208">
        <v>6000</v>
      </c>
      <c r="O14" s="208">
        <v>9055</v>
      </c>
      <c r="P14" s="207">
        <f t="shared" si="5"/>
        <v>200</v>
      </c>
      <c r="Q14" s="207"/>
      <c r="R14" s="207">
        <v>200</v>
      </c>
      <c r="S14" s="208"/>
      <c r="T14" s="207">
        <f t="shared" si="6"/>
        <v>0</v>
      </c>
      <c r="U14" s="208"/>
      <c r="V14" s="213"/>
      <c r="W14" s="213"/>
    </row>
    <row r="15" s="184" customFormat="1" ht="28" customHeight="1" spans="1:23">
      <c r="A15" s="196" t="s">
        <v>389</v>
      </c>
      <c r="B15" s="195">
        <f t="shared" si="1"/>
        <v>2500</v>
      </c>
      <c r="C15" s="195">
        <f t="shared" si="2"/>
        <v>0</v>
      </c>
      <c r="D15" s="195"/>
      <c r="E15" s="195"/>
      <c r="F15" s="195"/>
      <c r="G15" s="195">
        <f t="shared" si="3"/>
        <v>0</v>
      </c>
      <c r="H15" s="195"/>
      <c r="I15" s="195"/>
      <c r="J15" s="207"/>
      <c r="K15" s="207"/>
      <c r="L15" s="208">
        <f t="shared" si="4"/>
        <v>1500</v>
      </c>
      <c r="M15" s="210"/>
      <c r="N15" s="209">
        <v>1000</v>
      </c>
      <c r="O15" s="208">
        <v>500</v>
      </c>
      <c r="P15" s="207">
        <f t="shared" si="5"/>
        <v>0</v>
      </c>
      <c r="Q15" s="207"/>
      <c r="R15" s="207"/>
      <c r="S15" s="208"/>
      <c r="T15" s="207">
        <f t="shared" si="6"/>
        <v>1000</v>
      </c>
      <c r="U15" s="208">
        <v>1000</v>
      </c>
      <c r="V15" s="213"/>
      <c r="W15" s="213"/>
    </row>
    <row r="16" s="184" customFormat="1" ht="28" customHeight="1" spans="1:23">
      <c r="A16" s="196" t="s">
        <v>427</v>
      </c>
      <c r="B16" s="195">
        <f t="shared" si="1"/>
        <v>1000</v>
      </c>
      <c r="C16" s="195">
        <f t="shared" si="2"/>
        <v>0</v>
      </c>
      <c r="D16" s="195"/>
      <c r="E16" s="195"/>
      <c r="F16" s="195"/>
      <c r="G16" s="195">
        <f t="shared" si="3"/>
        <v>255</v>
      </c>
      <c r="H16" s="195"/>
      <c r="I16" s="195"/>
      <c r="J16" s="207"/>
      <c r="K16" s="207">
        <v>255</v>
      </c>
      <c r="L16" s="208">
        <f t="shared" si="4"/>
        <v>745</v>
      </c>
      <c r="M16" s="210"/>
      <c r="N16" s="209"/>
      <c r="O16" s="208">
        <v>745</v>
      </c>
      <c r="P16" s="207">
        <f t="shared" si="5"/>
        <v>0</v>
      </c>
      <c r="Q16" s="207"/>
      <c r="R16" s="207"/>
      <c r="S16" s="208"/>
      <c r="T16" s="207">
        <f t="shared" si="6"/>
        <v>0</v>
      </c>
      <c r="U16" s="208"/>
      <c r="V16" s="213"/>
      <c r="W16" s="213"/>
    </row>
    <row r="17" s="184" customFormat="1" ht="28" customHeight="1" spans="1:23">
      <c r="A17" s="196" t="s">
        <v>435</v>
      </c>
      <c r="B17" s="195">
        <f t="shared" si="1"/>
        <v>100</v>
      </c>
      <c r="C17" s="195">
        <f t="shared" si="2"/>
        <v>0</v>
      </c>
      <c r="D17" s="195"/>
      <c r="E17" s="195"/>
      <c r="F17" s="195"/>
      <c r="G17" s="195">
        <f t="shared" si="3"/>
        <v>100</v>
      </c>
      <c r="H17" s="195"/>
      <c r="I17" s="195"/>
      <c r="J17" s="207"/>
      <c r="K17" s="207">
        <v>100</v>
      </c>
      <c r="L17" s="208">
        <f t="shared" si="4"/>
        <v>0</v>
      </c>
      <c r="M17" s="210"/>
      <c r="N17" s="209"/>
      <c r="O17" s="208"/>
      <c r="P17" s="207">
        <f t="shared" si="5"/>
        <v>0</v>
      </c>
      <c r="Q17" s="207"/>
      <c r="R17" s="207"/>
      <c r="S17" s="208"/>
      <c r="T17" s="207">
        <f t="shared" si="6"/>
        <v>0</v>
      </c>
      <c r="U17" s="208"/>
      <c r="V17" s="213"/>
      <c r="W17" s="213"/>
    </row>
    <row r="18" s="184" customFormat="1" ht="28" customHeight="1" spans="1:23">
      <c r="A18" s="196" t="s">
        <v>442</v>
      </c>
      <c r="B18" s="195">
        <f t="shared" si="1"/>
        <v>200</v>
      </c>
      <c r="C18" s="195"/>
      <c r="D18" s="195"/>
      <c r="E18" s="195"/>
      <c r="F18" s="195"/>
      <c r="G18" s="195"/>
      <c r="H18" s="195"/>
      <c r="I18" s="195"/>
      <c r="J18" s="207"/>
      <c r="K18" s="207"/>
      <c r="L18" s="208">
        <f t="shared" si="4"/>
        <v>200</v>
      </c>
      <c r="M18" s="210"/>
      <c r="N18" s="209"/>
      <c r="O18" s="208">
        <v>200</v>
      </c>
      <c r="P18" s="207"/>
      <c r="Q18" s="207"/>
      <c r="R18" s="207"/>
      <c r="S18" s="208"/>
      <c r="T18" s="207"/>
      <c r="U18" s="208"/>
      <c r="V18" s="213"/>
      <c r="W18" s="213"/>
    </row>
    <row r="19" s="184" customFormat="1" ht="28" customHeight="1" spans="1:23">
      <c r="A19" s="196" t="s">
        <v>450</v>
      </c>
      <c r="B19" s="195">
        <f>C19+G19+L19+P19+T19+V19</f>
        <v>3000</v>
      </c>
      <c r="C19" s="195">
        <f>SUM(D19:F19)</f>
        <v>0</v>
      </c>
      <c r="D19" s="195"/>
      <c r="E19" s="195"/>
      <c r="F19" s="195"/>
      <c r="G19" s="195">
        <f>SUM(H19:K19)</f>
        <v>0</v>
      </c>
      <c r="H19" s="195"/>
      <c r="I19" s="195"/>
      <c r="J19" s="207"/>
      <c r="K19" s="207"/>
      <c r="L19" s="208">
        <f t="shared" si="4"/>
        <v>0</v>
      </c>
      <c r="M19" s="210"/>
      <c r="N19" s="209"/>
      <c r="O19" s="208"/>
      <c r="P19" s="207">
        <v>200</v>
      </c>
      <c r="Q19" s="207">
        <v>200</v>
      </c>
      <c r="R19" s="207"/>
      <c r="S19" s="208"/>
      <c r="T19" s="207">
        <f>U19</f>
        <v>0</v>
      </c>
      <c r="U19" s="208"/>
      <c r="V19" s="213">
        <f>W19</f>
        <v>2800</v>
      </c>
      <c r="W19" s="213">
        <v>2800</v>
      </c>
    </row>
    <row r="20" ht="15" customHeight="1" spans="1:9">
      <c r="A20" s="197"/>
      <c r="B20" s="180"/>
      <c r="C20" s="180"/>
      <c r="D20" s="180"/>
      <c r="E20" s="180"/>
      <c r="F20" s="180"/>
      <c r="G20" s="180"/>
      <c r="H20" s="180"/>
      <c r="I20" s="180"/>
    </row>
    <row r="21" ht="15" customHeight="1" spans="1:9">
      <c r="A21" s="197"/>
      <c r="B21" s="180"/>
      <c r="C21" s="180"/>
      <c r="D21" s="180"/>
      <c r="E21" s="180"/>
      <c r="F21" s="180"/>
      <c r="G21" s="180"/>
      <c r="H21" s="180"/>
      <c r="I21" s="180"/>
    </row>
    <row r="22" ht="15" customHeight="1" spans="1:9">
      <c r="A22" s="197"/>
      <c r="B22" s="180"/>
      <c r="C22" s="180"/>
      <c r="D22" s="180"/>
      <c r="E22" s="180"/>
      <c r="F22" s="180"/>
      <c r="G22" s="180"/>
      <c r="H22" s="180"/>
      <c r="I22" s="180"/>
    </row>
    <row r="23" ht="15" customHeight="1" spans="1:9">
      <c r="A23" s="197"/>
      <c r="B23" s="180"/>
      <c r="C23" s="180"/>
      <c r="D23" s="180"/>
      <c r="E23" s="180"/>
      <c r="F23" s="180"/>
      <c r="G23" s="180"/>
      <c r="H23" s="180"/>
      <c r="I23" s="180"/>
    </row>
    <row r="24" ht="15" customHeight="1" spans="1:9">
      <c r="A24" s="197"/>
      <c r="B24" s="180"/>
      <c r="C24" s="180"/>
      <c r="D24" s="180"/>
      <c r="E24" s="180"/>
      <c r="F24" s="180"/>
      <c r="G24" s="180"/>
      <c r="H24" s="180"/>
      <c r="I24" s="180"/>
    </row>
    <row r="25" ht="15" customHeight="1" spans="1:9">
      <c r="A25" s="197"/>
      <c r="B25" s="180"/>
      <c r="C25" s="180"/>
      <c r="D25" s="180"/>
      <c r="E25" s="180"/>
      <c r="F25" s="180"/>
      <c r="G25" s="180"/>
      <c r="H25" s="180"/>
      <c r="I25" s="180"/>
    </row>
    <row r="26" ht="15" customHeight="1" spans="1:9">
      <c r="A26" s="197"/>
      <c r="B26" s="180"/>
      <c r="C26" s="180"/>
      <c r="D26" s="180"/>
      <c r="E26" s="180"/>
      <c r="F26" s="180"/>
      <c r="G26" s="180"/>
      <c r="H26" s="180"/>
      <c r="I26" s="180"/>
    </row>
    <row r="27" ht="15" customHeight="1" spans="1:9">
      <c r="A27" s="197"/>
      <c r="B27" s="180"/>
      <c r="C27" s="180"/>
      <c r="D27" s="180"/>
      <c r="E27" s="180"/>
      <c r="F27" s="180"/>
      <c r="G27" s="180"/>
      <c r="H27" s="180"/>
      <c r="I27" s="180"/>
    </row>
    <row r="28" ht="15" customHeight="1" spans="1:9">
      <c r="A28" s="197"/>
      <c r="B28" s="180"/>
      <c r="C28" s="180"/>
      <c r="D28" s="180"/>
      <c r="E28" s="180"/>
      <c r="F28" s="180"/>
      <c r="G28" s="180"/>
      <c r="H28" s="180"/>
      <c r="I28" s="180"/>
    </row>
    <row r="29" ht="15" customHeight="1" spans="1:9">
      <c r="A29" s="197"/>
      <c r="B29" s="180"/>
      <c r="C29" s="180"/>
      <c r="D29" s="180"/>
      <c r="E29" s="180"/>
      <c r="F29" s="180"/>
      <c r="G29" s="180"/>
      <c r="H29" s="180"/>
      <c r="I29" s="180"/>
    </row>
    <row r="30" ht="15" customHeight="1" spans="1:9">
      <c r="A30" s="197"/>
      <c r="B30" s="180"/>
      <c r="C30" s="180"/>
      <c r="D30" s="180"/>
      <c r="E30" s="180"/>
      <c r="F30" s="180"/>
      <c r="G30" s="180"/>
      <c r="H30" s="180"/>
      <c r="I30" s="180"/>
    </row>
    <row r="31" ht="15" customHeight="1" spans="1:9">
      <c r="A31" s="197"/>
      <c r="B31" s="180"/>
      <c r="C31" s="180"/>
      <c r="D31" s="180"/>
      <c r="E31" s="180"/>
      <c r="F31" s="180"/>
      <c r="G31" s="180"/>
      <c r="H31" s="180"/>
      <c r="I31" s="180"/>
    </row>
    <row r="32" ht="15" customHeight="1" spans="1:9">
      <c r="A32" s="197"/>
      <c r="B32" s="180"/>
      <c r="C32" s="180"/>
      <c r="D32" s="180"/>
      <c r="E32" s="180"/>
      <c r="F32" s="180"/>
      <c r="G32" s="180"/>
      <c r="H32" s="180"/>
      <c r="I32" s="180"/>
    </row>
    <row r="33" ht="15" customHeight="1" spans="1:11">
      <c r="A33" s="197"/>
      <c r="B33" s="180"/>
      <c r="C33" s="180"/>
      <c r="D33" s="180"/>
      <c r="E33" s="180"/>
      <c r="F33" s="180"/>
      <c r="G33" s="180"/>
      <c r="H33" s="180"/>
      <c r="I33" s="180"/>
      <c r="J33" s="185"/>
      <c r="K33" s="185"/>
    </row>
    <row r="34" ht="15" customHeight="1" spans="1:11">
      <c r="A34" s="197"/>
      <c r="B34" s="180"/>
      <c r="C34" s="180"/>
      <c r="D34" s="180"/>
      <c r="E34" s="180"/>
      <c r="F34" s="180"/>
      <c r="G34" s="180"/>
      <c r="H34" s="180"/>
      <c r="I34" s="180"/>
      <c r="J34" s="185"/>
      <c r="K34" s="185"/>
    </row>
    <row r="35" ht="15" customHeight="1" spans="1:11">
      <c r="A35" s="197"/>
      <c r="B35" s="180"/>
      <c r="C35" s="180"/>
      <c r="D35" s="180"/>
      <c r="E35" s="180"/>
      <c r="F35" s="180"/>
      <c r="G35" s="180"/>
      <c r="H35" s="180"/>
      <c r="I35" s="180"/>
      <c r="J35" s="185"/>
      <c r="K35" s="185"/>
    </row>
    <row r="36" ht="15" customHeight="1" spans="1:11">
      <c r="A36" s="197"/>
      <c r="B36" s="180"/>
      <c r="C36" s="180"/>
      <c r="D36" s="180"/>
      <c r="E36" s="180"/>
      <c r="F36" s="180"/>
      <c r="G36" s="180"/>
      <c r="H36" s="180"/>
      <c r="I36" s="180"/>
      <c r="J36" s="185"/>
      <c r="K36" s="185"/>
    </row>
    <row r="37" ht="15" customHeight="1" spans="1:11">
      <c r="A37" s="197"/>
      <c r="B37" s="180"/>
      <c r="C37" s="180"/>
      <c r="D37" s="180"/>
      <c r="E37" s="180"/>
      <c r="F37" s="180"/>
      <c r="G37" s="180"/>
      <c r="H37" s="180"/>
      <c r="I37" s="180"/>
      <c r="J37" s="185"/>
      <c r="K37" s="185"/>
    </row>
    <row r="38" ht="15" customHeight="1" spans="1:11">
      <c r="A38" s="197"/>
      <c r="B38" s="180"/>
      <c r="C38" s="180"/>
      <c r="D38" s="180"/>
      <c r="E38" s="180"/>
      <c r="F38" s="180"/>
      <c r="G38" s="180"/>
      <c r="H38" s="180"/>
      <c r="I38" s="180"/>
      <c r="J38" s="185"/>
      <c r="K38" s="185"/>
    </row>
    <row r="39" ht="15" customHeight="1" spans="1:11">
      <c r="A39" s="197"/>
      <c r="B39" s="180"/>
      <c r="C39" s="180"/>
      <c r="D39" s="180"/>
      <c r="E39" s="180"/>
      <c r="F39" s="180"/>
      <c r="G39" s="180"/>
      <c r="H39" s="180"/>
      <c r="I39" s="180"/>
      <c r="J39" s="185"/>
      <c r="K39" s="185"/>
    </row>
    <row r="40" ht="15" customHeight="1" spans="1:11">
      <c r="A40" s="197"/>
      <c r="B40" s="180"/>
      <c r="C40" s="180"/>
      <c r="D40" s="180"/>
      <c r="E40" s="180"/>
      <c r="F40" s="180"/>
      <c r="G40" s="180"/>
      <c r="H40" s="180"/>
      <c r="I40" s="180"/>
      <c r="J40" s="185"/>
      <c r="K40" s="185"/>
    </row>
    <row r="41" ht="15" customHeight="1" spans="1:11">
      <c r="A41" s="197"/>
      <c r="B41" s="180"/>
      <c r="C41" s="180"/>
      <c r="D41" s="180"/>
      <c r="E41" s="180"/>
      <c r="F41" s="180"/>
      <c r="G41" s="180"/>
      <c r="H41" s="180"/>
      <c r="I41" s="180"/>
      <c r="J41" s="185"/>
      <c r="K41" s="185"/>
    </row>
    <row r="42" ht="15" customHeight="1" spans="1:11">
      <c r="A42" s="197"/>
      <c r="B42" s="180"/>
      <c r="C42" s="180"/>
      <c r="D42" s="180"/>
      <c r="E42" s="180"/>
      <c r="F42" s="180"/>
      <c r="G42" s="180"/>
      <c r="H42" s="180"/>
      <c r="I42" s="180"/>
      <c r="J42" s="185"/>
      <c r="K42" s="185"/>
    </row>
    <row r="43" ht="15" customHeight="1" spans="1:11">
      <c r="A43" s="197"/>
      <c r="B43" s="180"/>
      <c r="C43" s="180"/>
      <c r="D43" s="180"/>
      <c r="E43" s="180"/>
      <c r="F43" s="180"/>
      <c r="G43" s="180"/>
      <c r="H43" s="180"/>
      <c r="I43" s="180"/>
      <c r="J43" s="185"/>
      <c r="K43" s="185"/>
    </row>
    <row r="44" ht="15" customHeight="1" spans="1:11">
      <c r="A44" s="197"/>
      <c r="B44" s="180"/>
      <c r="C44" s="180"/>
      <c r="D44" s="180"/>
      <c r="E44" s="180"/>
      <c r="F44" s="180"/>
      <c r="G44" s="180"/>
      <c r="H44" s="180"/>
      <c r="I44" s="180"/>
      <c r="J44" s="185"/>
      <c r="K44" s="185"/>
    </row>
    <row r="45" ht="15" customHeight="1" spans="1:11">
      <c r="A45" s="197"/>
      <c r="B45" s="180"/>
      <c r="C45" s="180"/>
      <c r="D45" s="180"/>
      <c r="E45" s="180"/>
      <c r="F45" s="180"/>
      <c r="G45" s="180"/>
      <c r="H45" s="180"/>
      <c r="I45" s="180"/>
      <c r="J45" s="185"/>
      <c r="K45" s="185"/>
    </row>
    <row r="46" ht="15" customHeight="1" spans="1:11">
      <c r="A46" s="197"/>
      <c r="B46" s="180"/>
      <c r="C46" s="180"/>
      <c r="D46" s="180"/>
      <c r="E46" s="180"/>
      <c r="F46" s="180"/>
      <c r="G46" s="180"/>
      <c r="H46" s="180"/>
      <c r="I46" s="180"/>
      <c r="J46" s="185"/>
      <c r="K46" s="185"/>
    </row>
    <row r="47" ht="15" customHeight="1" spans="10:11">
      <c r="J47" s="185"/>
      <c r="K47" s="185"/>
    </row>
  </sheetData>
  <mergeCells count="10">
    <mergeCell ref="A1:C1"/>
    <mergeCell ref="A2:W2"/>
    <mergeCell ref="C4:F4"/>
    <mergeCell ref="G4:K4"/>
    <mergeCell ref="L4:O4"/>
    <mergeCell ref="P4:S4"/>
    <mergeCell ref="T4:U4"/>
    <mergeCell ref="V4:W4"/>
    <mergeCell ref="A4:A5"/>
    <mergeCell ref="B4:B5"/>
  </mergeCells>
  <printOptions horizontalCentered="1"/>
  <pageMargins left="0.786805555555556" right="0.786805555555556" top="0.984027777777778" bottom="0.984027777777778" header="0.507638888888889" footer="0.507638888888889"/>
  <pageSetup paperSize="9" scale="75"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showZeros="0" topLeftCell="A7" workbookViewId="0">
      <selection activeCell="A27" sqref="A27"/>
    </sheetView>
  </sheetViews>
  <sheetFormatPr defaultColWidth="9" defaultRowHeight="12.75"/>
  <cols>
    <col min="1" max="1" width="27.4166666666667" style="394" customWidth="1"/>
    <col min="2" max="2" width="11.3333333333333" style="394" customWidth="1"/>
    <col min="3" max="3" width="10.75" style="394" customWidth="1"/>
    <col min="4" max="4" width="11.3333333333333" style="420" customWidth="1"/>
    <col min="5" max="5" width="12.3333333333333" style="394" customWidth="1"/>
    <col min="6" max="8" width="11.3333333333333" style="394" customWidth="1"/>
    <col min="9" max="9" width="6.16666666666667" style="394" customWidth="1"/>
    <col min="10" max="10" width="5.58333333333333" style="394" customWidth="1"/>
    <col min="11" max="16384" width="9" style="394"/>
  </cols>
  <sheetData>
    <row r="1" ht="24" customHeight="1" spans="1:9">
      <c r="A1" s="34" t="s">
        <v>45</v>
      </c>
      <c r="B1" s="421"/>
      <c r="C1" s="34"/>
      <c r="D1" s="34"/>
      <c r="E1" s="34"/>
      <c r="F1" s="34"/>
      <c r="G1" s="34"/>
      <c r="H1" s="34"/>
      <c r="I1" s="34"/>
    </row>
    <row r="2" ht="19" customHeight="1" spans="1:9">
      <c r="A2" s="319" t="s">
        <v>46</v>
      </c>
      <c r="B2" s="348"/>
      <c r="C2" s="348"/>
      <c r="D2" s="348"/>
      <c r="E2" s="348"/>
      <c r="F2" s="348"/>
      <c r="G2" s="422"/>
      <c r="H2" s="396" t="s">
        <v>47</v>
      </c>
      <c r="I2" s="396"/>
    </row>
    <row r="3" s="154" customFormat="1" ht="16" customHeight="1" spans="1:9">
      <c r="A3" s="71" t="s">
        <v>48</v>
      </c>
      <c r="B3" s="179" t="s">
        <v>49</v>
      </c>
      <c r="C3" s="179" t="s">
        <v>50</v>
      </c>
      <c r="D3" s="179" t="s">
        <v>51</v>
      </c>
      <c r="E3" s="71" t="s">
        <v>52</v>
      </c>
      <c r="F3" s="71"/>
      <c r="G3" s="71" t="s">
        <v>53</v>
      </c>
      <c r="H3" s="71"/>
      <c r="I3" s="71" t="s">
        <v>54</v>
      </c>
    </row>
    <row r="4" s="154" customFormat="1" ht="16" customHeight="1" spans="1:9">
      <c r="A4" s="71"/>
      <c r="B4" s="179"/>
      <c r="C4" s="71"/>
      <c r="D4" s="71"/>
      <c r="E4" s="71" t="s">
        <v>55</v>
      </c>
      <c r="F4" s="71" t="s">
        <v>56</v>
      </c>
      <c r="G4" s="71" t="s">
        <v>57</v>
      </c>
      <c r="H4" s="71" t="s">
        <v>56</v>
      </c>
      <c r="I4" s="71"/>
    </row>
    <row r="5" s="153" customFormat="1" ht="16" customHeight="1" spans="1:9">
      <c r="A5" s="423" t="s">
        <v>58</v>
      </c>
      <c r="B5" s="68">
        <f>SUM(B6:B19)</f>
        <v>17740</v>
      </c>
      <c r="C5" s="68">
        <f>SUM(C6:C19)</f>
        <v>17760</v>
      </c>
      <c r="D5" s="68">
        <f t="shared" ref="D5" si="0">SUM(D6:D19)</f>
        <v>21319</v>
      </c>
      <c r="E5" s="425">
        <f t="shared" ref="E5:E23" si="1">SUM(D5/C5*100)</f>
        <v>120.039414414414</v>
      </c>
      <c r="F5" s="68">
        <f t="shared" ref="F5:F27" si="2">D5-C5</f>
        <v>3559</v>
      </c>
      <c r="G5" s="69">
        <f t="shared" ref="G5:G23" si="3">(D5-B5)/B5%</f>
        <v>20.1747463359639</v>
      </c>
      <c r="H5" s="68">
        <f t="shared" ref="H5:H27" si="4">D5-B5</f>
        <v>3579</v>
      </c>
      <c r="I5" s="68"/>
    </row>
    <row r="6" ht="16" customHeight="1" spans="1:9">
      <c r="A6" s="410" t="s">
        <v>59</v>
      </c>
      <c r="B6" s="71">
        <v>4228</v>
      </c>
      <c r="C6" s="71">
        <v>6500</v>
      </c>
      <c r="D6" s="71">
        <v>5032</v>
      </c>
      <c r="E6" s="65">
        <f t="shared" si="1"/>
        <v>77.4153846153846</v>
      </c>
      <c r="F6" s="71">
        <f t="shared" si="2"/>
        <v>-1468</v>
      </c>
      <c r="G6" s="65">
        <f t="shared" si="3"/>
        <v>19.0160832544939</v>
      </c>
      <c r="H6" s="71">
        <f t="shared" si="4"/>
        <v>804</v>
      </c>
      <c r="I6" s="71"/>
    </row>
    <row r="7" ht="16" customHeight="1" spans="1:9">
      <c r="A7" s="410" t="s">
        <v>60</v>
      </c>
      <c r="B7" s="71">
        <v>694</v>
      </c>
      <c r="C7" s="71"/>
      <c r="D7" s="71">
        <v>45</v>
      </c>
      <c r="E7" s="65"/>
      <c r="F7" s="71">
        <f t="shared" si="2"/>
        <v>45</v>
      </c>
      <c r="G7" s="65">
        <f t="shared" si="3"/>
        <v>-93.5158501440922</v>
      </c>
      <c r="H7" s="71">
        <f t="shared" si="4"/>
        <v>-649</v>
      </c>
      <c r="I7" s="71"/>
    </row>
    <row r="8" ht="16" customHeight="1" spans="1:9">
      <c r="A8" s="410" t="s">
        <v>61</v>
      </c>
      <c r="B8" s="71">
        <v>791</v>
      </c>
      <c r="C8" s="71">
        <v>1720</v>
      </c>
      <c r="D8" s="71">
        <v>634</v>
      </c>
      <c r="E8" s="65">
        <f t="shared" si="1"/>
        <v>36.8604651162791</v>
      </c>
      <c r="F8" s="71">
        <f t="shared" si="2"/>
        <v>-1086</v>
      </c>
      <c r="G8" s="65">
        <f t="shared" si="3"/>
        <v>-19.8482932996207</v>
      </c>
      <c r="H8" s="71">
        <f t="shared" si="4"/>
        <v>-157</v>
      </c>
      <c r="I8" s="71"/>
    </row>
    <row r="9" ht="16" customHeight="1" spans="1:9">
      <c r="A9" s="410" t="s">
        <v>62</v>
      </c>
      <c r="B9" s="71">
        <v>689</v>
      </c>
      <c r="C9" s="71">
        <v>800</v>
      </c>
      <c r="D9" s="71">
        <v>854</v>
      </c>
      <c r="E9" s="65">
        <f t="shared" si="1"/>
        <v>106.75</v>
      </c>
      <c r="F9" s="71">
        <f t="shared" si="2"/>
        <v>54</v>
      </c>
      <c r="G9" s="65">
        <f t="shared" si="3"/>
        <v>23.9477503628447</v>
      </c>
      <c r="H9" s="71">
        <f t="shared" si="4"/>
        <v>165</v>
      </c>
      <c r="I9" s="71"/>
    </row>
    <row r="10" ht="16" customHeight="1" spans="1:9">
      <c r="A10" s="410" t="s">
        <v>63</v>
      </c>
      <c r="B10" s="71"/>
      <c r="C10" s="71">
        <v>70</v>
      </c>
      <c r="D10" s="71">
        <v>82</v>
      </c>
      <c r="E10" s="65"/>
      <c r="F10" s="71">
        <f t="shared" si="2"/>
        <v>12</v>
      </c>
      <c r="G10" s="65"/>
      <c r="H10" s="71">
        <f t="shared" si="4"/>
        <v>82</v>
      </c>
      <c r="I10" s="71"/>
    </row>
    <row r="11" ht="16" customHeight="1" spans="1:9">
      <c r="A11" s="410" t="s">
        <v>64</v>
      </c>
      <c r="B11" s="71">
        <v>478</v>
      </c>
      <c r="C11" s="71">
        <v>530</v>
      </c>
      <c r="D11" s="71">
        <v>475</v>
      </c>
      <c r="E11" s="65">
        <f t="shared" ref="E11:E15" si="5">SUM(D11/C11*100)</f>
        <v>89.622641509434</v>
      </c>
      <c r="F11" s="71">
        <f t="shared" si="2"/>
        <v>-55</v>
      </c>
      <c r="G11" s="65">
        <f t="shared" ref="G11:G15" si="6">(D11-B11)/B11%</f>
        <v>-0.627615062761506</v>
      </c>
      <c r="H11" s="71">
        <f t="shared" si="4"/>
        <v>-3</v>
      </c>
      <c r="I11" s="71"/>
    </row>
    <row r="12" ht="16" customHeight="1" spans="1:9">
      <c r="A12" s="410" t="s">
        <v>65</v>
      </c>
      <c r="B12" s="71">
        <v>322</v>
      </c>
      <c r="C12" s="71">
        <v>400</v>
      </c>
      <c r="D12" s="71">
        <v>324</v>
      </c>
      <c r="E12" s="65">
        <f t="shared" si="5"/>
        <v>81</v>
      </c>
      <c r="F12" s="71">
        <f t="shared" si="2"/>
        <v>-76</v>
      </c>
      <c r="G12" s="65">
        <f t="shared" si="6"/>
        <v>0.62111801242236</v>
      </c>
      <c r="H12" s="71">
        <f t="shared" si="4"/>
        <v>2</v>
      </c>
      <c r="I12" s="71"/>
    </row>
    <row r="13" s="153" customFormat="1" ht="16" customHeight="1" spans="1:9">
      <c r="A13" s="410" t="s">
        <v>66</v>
      </c>
      <c r="B13" s="71">
        <v>482</v>
      </c>
      <c r="C13" s="71">
        <v>560</v>
      </c>
      <c r="D13" s="71">
        <v>584</v>
      </c>
      <c r="E13" s="65">
        <f t="shared" si="5"/>
        <v>104.285714285714</v>
      </c>
      <c r="F13" s="71">
        <f t="shared" si="2"/>
        <v>24</v>
      </c>
      <c r="G13" s="65">
        <f t="shared" si="6"/>
        <v>21.1618257261411</v>
      </c>
      <c r="H13" s="71">
        <f t="shared" si="4"/>
        <v>102</v>
      </c>
      <c r="I13" s="71"/>
    </row>
    <row r="14" ht="16" customHeight="1" spans="1:9">
      <c r="A14" s="410" t="s">
        <v>67</v>
      </c>
      <c r="B14" s="71">
        <v>1724</v>
      </c>
      <c r="C14" s="71">
        <v>1900</v>
      </c>
      <c r="D14" s="71">
        <v>2465</v>
      </c>
      <c r="E14" s="65">
        <f t="shared" si="5"/>
        <v>129.736842105263</v>
      </c>
      <c r="F14" s="71">
        <f t="shared" si="2"/>
        <v>565</v>
      </c>
      <c r="G14" s="65">
        <f t="shared" si="6"/>
        <v>42.9814385150812</v>
      </c>
      <c r="H14" s="71">
        <f t="shared" si="4"/>
        <v>741</v>
      </c>
      <c r="I14" s="71"/>
    </row>
    <row r="15" ht="16" customHeight="1" spans="1:9">
      <c r="A15" s="410" t="s">
        <v>68</v>
      </c>
      <c r="B15" s="71">
        <v>336</v>
      </c>
      <c r="C15" s="71">
        <v>470</v>
      </c>
      <c r="D15" s="71">
        <v>472</v>
      </c>
      <c r="E15" s="65">
        <f t="shared" si="5"/>
        <v>100.425531914894</v>
      </c>
      <c r="F15" s="71">
        <f t="shared" si="2"/>
        <v>2</v>
      </c>
      <c r="G15" s="65">
        <f t="shared" si="6"/>
        <v>40.4761904761905</v>
      </c>
      <c r="H15" s="71">
        <f t="shared" si="4"/>
        <v>136</v>
      </c>
      <c r="I15" s="71"/>
    </row>
    <row r="16" ht="16" customHeight="1" spans="1:9">
      <c r="A16" s="410" t="s">
        <v>69</v>
      </c>
      <c r="B16" s="71">
        <v>1361</v>
      </c>
      <c r="C16" s="71">
        <v>1400</v>
      </c>
      <c r="D16" s="71">
        <v>1464</v>
      </c>
      <c r="E16" s="65">
        <f t="shared" si="1"/>
        <v>104.571428571429</v>
      </c>
      <c r="F16" s="71">
        <f t="shared" si="2"/>
        <v>64</v>
      </c>
      <c r="G16" s="65">
        <f t="shared" si="3"/>
        <v>7.56796473181484</v>
      </c>
      <c r="H16" s="71">
        <f t="shared" si="4"/>
        <v>103</v>
      </c>
      <c r="I16" s="71"/>
    </row>
    <row r="17" ht="16" customHeight="1" spans="1:9">
      <c r="A17" s="410" t="s">
        <v>70</v>
      </c>
      <c r="B17" s="71">
        <v>883</v>
      </c>
      <c r="C17" s="71">
        <v>700</v>
      </c>
      <c r="D17" s="71">
        <v>2537</v>
      </c>
      <c r="E17" s="65">
        <f t="shared" si="1"/>
        <v>362.428571428571</v>
      </c>
      <c r="F17" s="71">
        <f t="shared" si="2"/>
        <v>1837</v>
      </c>
      <c r="G17" s="65">
        <f t="shared" si="3"/>
        <v>187.315968289921</v>
      </c>
      <c r="H17" s="71">
        <f t="shared" si="4"/>
        <v>1654</v>
      </c>
      <c r="I17" s="71"/>
    </row>
    <row r="18" ht="16" customHeight="1" spans="1:9">
      <c r="A18" s="410" t="s">
        <v>71</v>
      </c>
      <c r="B18" s="71">
        <v>5752</v>
      </c>
      <c r="C18" s="71">
        <v>2700</v>
      </c>
      <c r="D18" s="71">
        <v>6351</v>
      </c>
      <c r="E18" s="65">
        <f t="shared" si="1"/>
        <v>235.222222222222</v>
      </c>
      <c r="F18" s="71">
        <f t="shared" si="2"/>
        <v>3651</v>
      </c>
      <c r="G18" s="65">
        <f t="shared" si="3"/>
        <v>10.413769123783</v>
      </c>
      <c r="H18" s="71">
        <f t="shared" si="4"/>
        <v>599</v>
      </c>
      <c r="I18" s="71"/>
    </row>
    <row r="19" customFormat="1" ht="16" customHeight="1" spans="1:9">
      <c r="A19" s="410" t="s">
        <v>72</v>
      </c>
      <c r="B19" s="71"/>
      <c r="C19" s="71">
        <v>10</v>
      </c>
      <c r="D19" s="71"/>
      <c r="E19" s="65">
        <f t="shared" si="1"/>
        <v>0</v>
      </c>
      <c r="F19" s="71">
        <f t="shared" si="2"/>
        <v>-10</v>
      </c>
      <c r="G19" s="65"/>
      <c r="H19" s="71">
        <f t="shared" si="4"/>
        <v>0</v>
      </c>
      <c r="I19" s="71"/>
    </row>
    <row r="20" s="153" customFormat="1" ht="16" customHeight="1" spans="1:9">
      <c r="A20" s="423" t="s">
        <v>73</v>
      </c>
      <c r="B20" s="68">
        <f>SUM(B21:B26)</f>
        <v>3498</v>
      </c>
      <c r="C20" s="68">
        <f>SUM(C21:C26)</f>
        <v>5270</v>
      </c>
      <c r="D20" s="68">
        <f>SUM(D21:D26)</f>
        <v>4580</v>
      </c>
      <c r="E20" s="69">
        <f t="shared" si="1"/>
        <v>86.9070208728653</v>
      </c>
      <c r="F20" s="68">
        <f t="shared" si="2"/>
        <v>-690</v>
      </c>
      <c r="G20" s="69">
        <f t="shared" si="3"/>
        <v>30.9319611206404</v>
      </c>
      <c r="H20" s="68">
        <f t="shared" si="4"/>
        <v>1082</v>
      </c>
      <c r="I20" s="68"/>
    </row>
    <row r="21" ht="16" customHeight="1" spans="1:9">
      <c r="A21" s="410" t="s">
        <v>74</v>
      </c>
      <c r="B21" s="71">
        <v>1265</v>
      </c>
      <c r="C21" s="71">
        <v>740</v>
      </c>
      <c r="D21" s="71">
        <v>809</v>
      </c>
      <c r="E21" s="65">
        <f t="shared" si="1"/>
        <v>109.324324324324</v>
      </c>
      <c r="F21" s="71">
        <f t="shared" si="2"/>
        <v>69</v>
      </c>
      <c r="G21" s="65">
        <f t="shared" si="3"/>
        <v>-36.0474308300395</v>
      </c>
      <c r="H21" s="71">
        <f t="shared" si="4"/>
        <v>-456</v>
      </c>
      <c r="I21" s="71"/>
    </row>
    <row r="22" ht="16" customHeight="1" spans="1:9">
      <c r="A22" s="410" t="s">
        <v>75</v>
      </c>
      <c r="B22" s="71">
        <v>529</v>
      </c>
      <c r="C22" s="71">
        <v>3000</v>
      </c>
      <c r="D22" s="71">
        <v>1921</v>
      </c>
      <c r="E22" s="65">
        <f t="shared" si="1"/>
        <v>64.0333333333333</v>
      </c>
      <c r="F22" s="71">
        <f t="shared" si="2"/>
        <v>-1079</v>
      </c>
      <c r="G22" s="65">
        <f t="shared" si="3"/>
        <v>263.137996219282</v>
      </c>
      <c r="H22" s="71">
        <f t="shared" si="4"/>
        <v>1392</v>
      </c>
      <c r="I22" s="71"/>
    </row>
    <row r="23" ht="16" customHeight="1" spans="1:9">
      <c r="A23" s="410" t="s">
        <v>76</v>
      </c>
      <c r="B23" s="71">
        <v>161</v>
      </c>
      <c r="C23" s="71">
        <v>530</v>
      </c>
      <c r="D23" s="71">
        <v>224</v>
      </c>
      <c r="E23" s="65">
        <f t="shared" si="1"/>
        <v>42.2641509433962</v>
      </c>
      <c r="F23" s="71">
        <f t="shared" si="2"/>
        <v>-306</v>
      </c>
      <c r="G23" s="65">
        <f t="shared" si="3"/>
        <v>39.1304347826087</v>
      </c>
      <c r="H23" s="71">
        <f t="shared" si="4"/>
        <v>63</v>
      </c>
      <c r="I23" s="71"/>
    </row>
    <row r="24" ht="16" customHeight="1" spans="1:9">
      <c r="A24" s="162" t="s">
        <v>77</v>
      </c>
      <c r="B24" s="71"/>
      <c r="C24" s="71"/>
      <c r="D24" s="71"/>
      <c r="E24" s="65"/>
      <c r="F24" s="71">
        <f t="shared" si="2"/>
        <v>0</v>
      </c>
      <c r="G24" s="65"/>
      <c r="H24" s="71">
        <f t="shared" si="4"/>
        <v>0</v>
      </c>
      <c r="I24" s="71"/>
    </row>
    <row r="25" ht="16" customHeight="1" spans="1:9">
      <c r="A25" s="179" t="s">
        <v>78</v>
      </c>
      <c r="B25" s="71">
        <v>1361</v>
      </c>
      <c r="C25" s="71">
        <v>800</v>
      </c>
      <c r="D25" s="71">
        <v>1626</v>
      </c>
      <c r="E25" s="65">
        <f>SUM(D25/C25*100)</f>
        <v>203.25</v>
      </c>
      <c r="F25" s="71">
        <f t="shared" si="2"/>
        <v>826</v>
      </c>
      <c r="G25" s="65">
        <f>(D25-B25)/B25%</f>
        <v>19.4709772226304</v>
      </c>
      <c r="H25" s="71">
        <f t="shared" si="4"/>
        <v>265</v>
      </c>
      <c r="I25" s="71"/>
    </row>
    <row r="26" ht="16" customHeight="1" spans="1:9">
      <c r="A26" s="410" t="s">
        <v>79</v>
      </c>
      <c r="B26" s="71">
        <v>182</v>
      </c>
      <c r="C26" s="71">
        <v>200</v>
      </c>
      <c r="D26" s="71"/>
      <c r="E26" s="69"/>
      <c r="F26" s="71">
        <f t="shared" si="2"/>
        <v>-200</v>
      </c>
      <c r="G26" s="65"/>
      <c r="H26" s="71">
        <f t="shared" si="4"/>
        <v>-182</v>
      </c>
      <c r="I26" s="71"/>
    </row>
    <row r="27" ht="16" customHeight="1" spans="1:9">
      <c r="A27" s="68" t="s">
        <v>80</v>
      </c>
      <c r="B27" s="68">
        <f>SUM(B5,B20)</f>
        <v>21238</v>
      </c>
      <c r="C27" s="68">
        <f>SUM(C5,C20)</f>
        <v>23030</v>
      </c>
      <c r="D27" s="68">
        <f>SUM(D5,D20)</f>
        <v>25899</v>
      </c>
      <c r="E27" s="424">
        <f>D27/C27%</f>
        <v>112.45766391663</v>
      </c>
      <c r="F27" s="68">
        <f t="shared" si="2"/>
        <v>2869</v>
      </c>
      <c r="G27" s="69">
        <f t="shared" ref="G27" si="7">(D27-B27)/B27%</f>
        <v>21.9465109709012</v>
      </c>
      <c r="H27" s="68">
        <f t="shared" si="4"/>
        <v>4661</v>
      </c>
      <c r="I27" s="71"/>
    </row>
    <row r="28" ht="15" customHeight="1" spans="1:9">
      <c r="A28" s="197"/>
      <c r="B28" s="197"/>
      <c r="C28" s="197"/>
      <c r="D28" s="107"/>
      <c r="E28" s="197"/>
      <c r="F28" s="197"/>
      <c r="G28" s="197"/>
      <c r="H28" s="197"/>
      <c r="I28" s="197"/>
    </row>
    <row r="29" ht="15" customHeight="1" spans="1:9">
      <c r="A29" s="197"/>
      <c r="B29" s="197"/>
      <c r="C29" s="197"/>
      <c r="D29" s="107"/>
      <c r="E29" s="197"/>
      <c r="F29" s="197"/>
      <c r="G29" s="197"/>
      <c r="H29" s="197"/>
      <c r="I29" s="197"/>
    </row>
    <row r="30" ht="15" customHeight="1" spans="1:9">
      <c r="A30" s="197"/>
      <c r="B30" s="197"/>
      <c r="C30" s="197"/>
      <c r="D30" s="107"/>
      <c r="E30" s="197"/>
      <c r="F30" s="197"/>
      <c r="G30" s="197"/>
      <c r="H30" s="197"/>
      <c r="I30" s="197"/>
    </row>
    <row r="31" ht="15" customHeight="1" spans="1:9">
      <c r="A31" s="197"/>
      <c r="B31" s="197"/>
      <c r="C31" s="197"/>
      <c r="D31" s="107"/>
      <c r="E31" s="197"/>
      <c r="F31" s="197"/>
      <c r="G31" s="197"/>
      <c r="H31" s="197"/>
      <c r="I31" s="197"/>
    </row>
    <row r="32" ht="15" customHeight="1" spans="1:9">
      <c r="A32" s="197"/>
      <c r="B32" s="197"/>
      <c r="C32" s="197"/>
      <c r="D32" s="107"/>
      <c r="E32" s="197"/>
      <c r="F32" s="197"/>
      <c r="G32" s="197"/>
      <c r="H32" s="197"/>
      <c r="I32" s="197"/>
    </row>
    <row r="33" ht="15" customHeight="1" spans="1:9">
      <c r="A33" s="197"/>
      <c r="B33" s="197"/>
      <c r="C33" s="197"/>
      <c r="D33" s="107"/>
      <c r="E33" s="197"/>
      <c r="F33" s="197"/>
      <c r="G33" s="197"/>
      <c r="H33" s="197"/>
      <c r="I33" s="197"/>
    </row>
    <row r="34" ht="15" customHeight="1" spans="1:9">
      <c r="A34" s="197"/>
      <c r="B34" s="197"/>
      <c r="C34" s="197"/>
      <c r="D34" s="107"/>
      <c r="E34" s="197"/>
      <c r="F34" s="197"/>
      <c r="G34" s="197"/>
      <c r="H34" s="197"/>
      <c r="I34" s="197"/>
    </row>
    <row r="35" ht="15" customHeight="1" spans="1:9">
      <c r="A35" s="197"/>
      <c r="B35" s="197"/>
      <c r="C35" s="197"/>
      <c r="D35" s="107"/>
      <c r="E35" s="197"/>
      <c r="F35" s="197"/>
      <c r="G35" s="197"/>
      <c r="H35" s="197"/>
      <c r="I35" s="197"/>
    </row>
    <row r="36" ht="15" customHeight="1" spans="1:9">
      <c r="A36" s="197"/>
      <c r="B36" s="197"/>
      <c r="C36" s="197"/>
      <c r="D36" s="107"/>
      <c r="E36" s="197"/>
      <c r="F36" s="197"/>
      <c r="G36" s="197"/>
      <c r="H36" s="197"/>
      <c r="I36" s="197"/>
    </row>
    <row r="37" ht="15" customHeight="1" spans="1:9">
      <c r="A37" s="197"/>
      <c r="B37" s="197"/>
      <c r="C37" s="197"/>
      <c r="D37" s="107"/>
      <c r="E37" s="197"/>
      <c r="F37" s="197"/>
      <c r="G37" s="197"/>
      <c r="H37" s="197"/>
      <c r="I37" s="197"/>
    </row>
    <row r="38" ht="15" customHeight="1" spans="1:9">
      <c r="A38" s="197"/>
      <c r="B38" s="197"/>
      <c r="C38" s="197"/>
      <c r="D38" s="107"/>
      <c r="E38" s="197"/>
      <c r="F38" s="197"/>
      <c r="G38" s="197"/>
      <c r="H38" s="197"/>
      <c r="I38" s="197"/>
    </row>
    <row r="39" ht="15" customHeight="1" spans="1:9">
      <c r="A39" s="197"/>
      <c r="B39" s="197"/>
      <c r="C39" s="197"/>
      <c r="D39" s="107"/>
      <c r="E39" s="197"/>
      <c r="F39" s="197"/>
      <c r="G39" s="197"/>
      <c r="H39" s="197"/>
      <c r="I39" s="197"/>
    </row>
    <row r="40" ht="15" customHeight="1" spans="1:9">
      <c r="A40" s="197"/>
      <c r="B40" s="197"/>
      <c r="C40" s="197"/>
      <c r="D40" s="107"/>
      <c r="E40" s="197"/>
      <c r="F40" s="197"/>
      <c r="G40" s="197"/>
      <c r="H40" s="197"/>
      <c r="I40" s="197"/>
    </row>
    <row r="41" ht="15" customHeight="1" spans="1:9">
      <c r="A41" s="197"/>
      <c r="B41" s="197"/>
      <c r="C41" s="197"/>
      <c r="D41" s="107"/>
      <c r="E41" s="197"/>
      <c r="F41" s="197"/>
      <c r="G41" s="197"/>
      <c r="H41" s="197"/>
      <c r="I41" s="197"/>
    </row>
    <row r="42" ht="15" customHeight="1" spans="1:9">
      <c r="A42" s="197"/>
      <c r="B42" s="197"/>
      <c r="C42" s="197"/>
      <c r="D42" s="107"/>
      <c r="E42" s="197"/>
      <c r="F42" s="197"/>
      <c r="G42" s="197"/>
      <c r="H42" s="197"/>
      <c r="I42" s="197"/>
    </row>
    <row r="43" ht="15" customHeight="1" spans="1:9">
      <c r="A43" s="197"/>
      <c r="B43" s="197"/>
      <c r="C43" s="197"/>
      <c r="D43" s="107"/>
      <c r="E43" s="197"/>
      <c r="F43" s="197"/>
      <c r="G43" s="197"/>
      <c r="H43" s="197"/>
      <c r="I43" s="197"/>
    </row>
    <row r="44" ht="15" customHeight="1" spans="1:9">
      <c r="A44" s="197"/>
      <c r="B44" s="197"/>
      <c r="C44" s="197"/>
      <c r="D44" s="107"/>
      <c r="E44" s="197"/>
      <c r="F44" s="197"/>
      <c r="G44" s="197"/>
      <c r="H44" s="197"/>
      <c r="I44" s="197"/>
    </row>
    <row r="45" ht="15" customHeight="1" spans="1:9">
      <c r="A45" s="197"/>
      <c r="B45" s="197"/>
      <c r="C45" s="197"/>
      <c r="D45" s="107"/>
      <c r="E45" s="197"/>
      <c r="F45" s="197"/>
      <c r="G45" s="197"/>
      <c r="H45" s="197"/>
      <c r="I45" s="197"/>
    </row>
    <row r="46" ht="15" customHeight="1" spans="1:9">
      <c r="A46" s="197"/>
      <c r="B46" s="197"/>
      <c r="C46" s="197"/>
      <c r="D46" s="107"/>
      <c r="E46" s="197"/>
      <c r="F46" s="197"/>
      <c r="G46" s="197"/>
      <c r="H46" s="197"/>
      <c r="I46" s="197"/>
    </row>
  </sheetData>
  <mergeCells count="9">
    <mergeCell ref="A1:I1"/>
    <mergeCell ref="H2:I2"/>
    <mergeCell ref="E3:F3"/>
    <mergeCell ref="G3:H3"/>
    <mergeCell ref="A3:A4"/>
    <mergeCell ref="B3:B4"/>
    <mergeCell ref="C3:C4"/>
    <mergeCell ref="D3:D4"/>
    <mergeCell ref="I3:I4"/>
  </mergeCells>
  <printOptions horizontalCentered="1"/>
  <pageMargins left="0.984027777777778" right="0.984027777777778" top="0.865277777777778" bottom="0.865277777777778" header="0.511805555555556" footer="0.196527777777778"/>
  <pageSetup paperSize="9" orientation="landscape" verticalDpi="18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8"/>
  <sheetViews>
    <sheetView topLeftCell="A10" workbookViewId="0">
      <selection activeCell="B3" sqref="B3"/>
    </sheetView>
  </sheetViews>
  <sheetFormatPr defaultColWidth="9" defaultRowHeight="12.75" outlineLevelCol="1"/>
  <cols>
    <col min="1" max="1" width="62.25" style="173" customWidth="1"/>
    <col min="2" max="2" width="52" style="174" customWidth="1"/>
    <col min="3" max="16384" width="9" style="173"/>
  </cols>
  <sheetData>
    <row r="1" s="168" customFormat="1" ht="18.75" spans="1:2">
      <c r="A1" s="20"/>
      <c r="B1" s="20"/>
    </row>
    <row r="2" s="169" customFormat="1" ht="31.5" customHeight="1" spans="1:2">
      <c r="A2" s="34" t="s">
        <v>638</v>
      </c>
      <c r="B2" s="34"/>
    </row>
    <row r="3" s="170" customFormat="1" ht="16.5" customHeight="1" spans="1:2">
      <c r="A3" s="175" t="s">
        <v>639</v>
      </c>
      <c r="B3" s="9" t="s">
        <v>47</v>
      </c>
    </row>
    <row r="4" s="31" customFormat="1" ht="15" customHeight="1" spans="1:2">
      <c r="A4" s="176" t="s">
        <v>640</v>
      </c>
      <c r="B4" s="177" t="s">
        <v>641</v>
      </c>
    </row>
    <row r="5" s="171" customFormat="1" ht="15" customHeight="1" spans="1:2">
      <c r="A5" s="176" t="s">
        <v>642</v>
      </c>
      <c r="B5" s="177">
        <f>SUM(B6,B11,B27)</f>
        <v>47586</v>
      </c>
    </row>
    <row r="6" s="172" customFormat="1" ht="15" customHeight="1" spans="1:2">
      <c r="A6" s="178" t="s">
        <v>643</v>
      </c>
      <c r="B6" s="179">
        <f>SUM(B7:B10)</f>
        <v>1187</v>
      </c>
    </row>
    <row r="7" s="172" customFormat="1" ht="15" customHeight="1" spans="1:2">
      <c r="A7" s="178" t="s">
        <v>644</v>
      </c>
      <c r="B7" s="179"/>
    </row>
    <row r="8" s="172" customFormat="1" ht="15" customHeight="1" spans="1:2">
      <c r="A8" s="178" t="s">
        <v>645</v>
      </c>
      <c r="B8" s="179">
        <v>135</v>
      </c>
    </row>
    <row r="9" s="172" customFormat="1" ht="15" customHeight="1" spans="1:2">
      <c r="A9" s="178" t="s">
        <v>646</v>
      </c>
      <c r="B9" s="179"/>
    </row>
    <row r="10" s="172" customFormat="1" ht="15" customHeight="1" spans="1:2">
      <c r="A10" s="178" t="s">
        <v>647</v>
      </c>
      <c r="B10" s="179">
        <v>1052</v>
      </c>
    </row>
    <row r="11" s="172" customFormat="1" ht="15" customHeight="1" spans="1:2">
      <c r="A11" s="178" t="s">
        <v>648</v>
      </c>
      <c r="B11" s="179">
        <f>SUM(B12:B26)</f>
        <v>7399</v>
      </c>
    </row>
    <row r="12" s="172" customFormat="1" ht="15" customHeight="1" spans="1:2">
      <c r="A12" s="178" t="s">
        <v>649</v>
      </c>
      <c r="B12" s="179">
        <v>2721</v>
      </c>
    </row>
    <row r="13" s="172" customFormat="1" ht="15" customHeight="1" spans="1:2">
      <c r="A13" s="178" t="s">
        <v>650</v>
      </c>
      <c r="B13" s="179">
        <v>325</v>
      </c>
    </row>
    <row r="14" s="172" customFormat="1" ht="15" customHeight="1" spans="1:2">
      <c r="A14" s="178" t="s">
        <v>651</v>
      </c>
      <c r="B14" s="179">
        <v>582</v>
      </c>
    </row>
    <row r="15" s="172" customFormat="1" ht="15" customHeight="1" spans="1:2">
      <c r="A15" s="178" t="s">
        <v>652</v>
      </c>
      <c r="B15" s="179">
        <v>50</v>
      </c>
    </row>
    <row r="16" s="172" customFormat="1" ht="15" customHeight="1" spans="1:2">
      <c r="A16" s="178" t="s">
        <v>653</v>
      </c>
      <c r="B16" s="179"/>
    </row>
    <row r="17" s="172" customFormat="1" ht="15" customHeight="1" spans="1:2">
      <c r="A17" s="178" t="s">
        <v>654</v>
      </c>
      <c r="B17" s="179"/>
    </row>
    <row r="18" s="172" customFormat="1" ht="15" customHeight="1" spans="1:2">
      <c r="A18" s="178" t="s">
        <v>655</v>
      </c>
      <c r="B18" s="179"/>
    </row>
    <row r="19" s="172" customFormat="1" ht="15" customHeight="1" spans="1:2">
      <c r="A19" s="178" t="s">
        <v>656</v>
      </c>
      <c r="B19" s="179">
        <v>757</v>
      </c>
    </row>
    <row r="20" s="172" customFormat="1" ht="15" customHeight="1" spans="1:2">
      <c r="A20" s="178" t="s">
        <v>657</v>
      </c>
      <c r="B20" s="179"/>
    </row>
    <row r="21" s="172" customFormat="1" ht="15" customHeight="1" spans="1:2">
      <c r="A21" s="178" t="s">
        <v>658</v>
      </c>
      <c r="B21" s="179">
        <v>630</v>
      </c>
    </row>
    <row r="22" s="172" customFormat="1" ht="15" customHeight="1" spans="1:2">
      <c r="A22" s="178" t="s">
        <v>659</v>
      </c>
      <c r="B22" s="179">
        <v>2103</v>
      </c>
    </row>
    <row r="23" s="172" customFormat="1" ht="15" customHeight="1" spans="1:2">
      <c r="A23" s="178" t="s">
        <v>660</v>
      </c>
      <c r="B23" s="179">
        <v>2</v>
      </c>
    </row>
    <row r="24" s="172" customFormat="1" ht="15" customHeight="1" spans="1:2">
      <c r="A24" s="178" t="s">
        <v>661</v>
      </c>
      <c r="B24" s="179"/>
    </row>
    <row r="25" s="172" customFormat="1" ht="15" customHeight="1" spans="1:2">
      <c r="A25" s="178" t="s">
        <v>662</v>
      </c>
      <c r="B25" s="179">
        <v>229</v>
      </c>
    </row>
    <row r="26" s="172" customFormat="1" ht="15" customHeight="1" spans="1:2">
      <c r="A26" s="178" t="s">
        <v>663</v>
      </c>
      <c r="B26" s="179"/>
    </row>
    <row r="27" s="172" customFormat="1" ht="15" customHeight="1" spans="1:2">
      <c r="A27" s="178" t="s">
        <v>664</v>
      </c>
      <c r="B27" s="179">
        <v>39000</v>
      </c>
    </row>
    <row r="28" ht="15" customHeight="1" spans="1:2">
      <c r="A28" s="39"/>
      <c r="B28" s="180"/>
    </row>
  </sheetData>
  <mergeCells count="2">
    <mergeCell ref="A1:B1"/>
    <mergeCell ref="A2:B2"/>
  </mergeCells>
  <printOptions horizontalCentered="1"/>
  <pageMargins left="0.984027777777778" right="0.984027777777778" top="0.786805555555556" bottom="0.984027777777778" header="0.507638888888889" footer="0.507638888888889"/>
  <pageSetup paperSize="9" orientation="landscape"/>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showZeros="0" workbookViewId="0">
      <selection activeCell="B15" sqref="B15"/>
    </sheetView>
  </sheetViews>
  <sheetFormatPr defaultColWidth="9" defaultRowHeight="14.25"/>
  <cols>
    <col min="1" max="1" width="30.5833333333333" style="106" customWidth="1"/>
    <col min="2" max="4" width="27.8333333333333" style="106" customWidth="1"/>
    <col min="5" max="16384" width="9" style="106"/>
  </cols>
  <sheetData>
    <row r="1" s="152" customFormat="1" ht="18.75" spans="1:3">
      <c r="A1" s="157"/>
      <c r="B1" s="157"/>
      <c r="C1" s="157"/>
    </row>
    <row r="2" ht="27" customHeight="1" spans="1:9">
      <c r="A2" s="34" t="s">
        <v>665</v>
      </c>
      <c r="B2" s="34"/>
      <c r="C2" s="34"/>
      <c r="D2" s="34"/>
      <c r="E2" s="146"/>
      <c r="F2" s="146"/>
      <c r="G2" s="146"/>
      <c r="H2" s="146"/>
      <c r="I2" s="146"/>
    </row>
    <row r="3" ht="18" customHeight="1" spans="1:9">
      <c r="A3" s="92" t="s">
        <v>666</v>
      </c>
      <c r="B3" s="107"/>
      <c r="C3" s="9" t="s">
        <v>143</v>
      </c>
      <c r="D3" s="9"/>
      <c r="E3" s="146"/>
      <c r="F3" s="146"/>
      <c r="G3" s="146"/>
      <c r="H3" s="146"/>
      <c r="I3" s="146"/>
    </row>
    <row r="4" ht="27" customHeight="1" spans="1:9">
      <c r="A4" s="158" t="s">
        <v>667</v>
      </c>
      <c r="B4" s="135" t="s">
        <v>84</v>
      </c>
      <c r="C4" s="135" t="s">
        <v>668</v>
      </c>
      <c r="D4" s="135" t="s">
        <v>669</v>
      </c>
      <c r="E4" s="146"/>
      <c r="F4" s="146"/>
      <c r="G4" s="146"/>
      <c r="H4" s="146"/>
      <c r="I4" s="146"/>
    </row>
    <row r="5" ht="27" customHeight="1" spans="1:9">
      <c r="A5" s="136"/>
      <c r="B5" s="136"/>
      <c r="C5" s="136"/>
      <c r="D5" s="135"/>
      <c r="E5" s="146"/>
      <c r="F5" s="146"/>
      <c r="G5" s="146"/>
      <c r="H5" s="146"/>
      <c r="I5" s="146"/>
    </row>
    <row r="6" s="154" customFormat="1" ht="27" customHeight="1" spans="1:9">
      <c r="A6" s="63" t="s">
        <v>670</v>
      </c>
      <c r="B6" s="14">
        <v>25</v>
      </c>
      <c r="C6" s="14"/>
      <c r="D6" s="140">
        <f>(C6-B6)/B6*100</f>
        <v>-100</v>
      </c>
      <c r="E6" s="146"/>
      <c r="F6" s="146"/>
      <c r="G6" s="146"/>
      <c r="H6" s="146"/>
      <c r="I6" s="146"/>
    </row>
    <row r="7" s="154" customFormat="1" ht="27" customHeight="1" spans="1:9">
      <c r="A7" s="63" t="s">
        <v>671</v>
      </c>
      <c r="B7" s="14">
        <v>20081</v>
      </c>
      <c r="C7" s="14">
        <v>9090</v>
      </c>
      <c r="D7" s="140">
        <f>(C7-B7)/B7*100</f>
        <v>-54.7333300134455</v>
      </c>
      <c r="E7" s="146"/>
      <c r="F7" s="146"/>
      <c r="G7" s="146"/>
      <c r="H7" s="146"/>
      <c r="I7" s="146"/>
    </row>
    <row r="8" s="154" customFormat="1" ht="27" customHeight="1" spans="1:9">
      <c r="A8" s="63" t="s">
        <v>672</v>
      </c>
      <c r="B8" s="14"/>
      <c r="C8" s="14"/>
      <c r="D8" s="140"/>
      <c r="E8" s="146"/>
      <c r="F8" s="146"/>
      <c r="G8" s="146"/>
      <c r="H8" s="146"/>
      <c r="I8" s="146"/>
    </row>
    <row r="9" s="154" customFormat="1" ht="27" customHeight="1" spans="1:9">
      <c r="A9" s="63" t="s">
        <v>673</v>
      </c>
      <c r="B9" s="14">
        <v>14</v>
      </c>
      <c r="C9" s="14"/>
      <c r="D9" s="140">
        <f t="shared" ref="D9:D11" si="0">(C9-B9)/B9*100</f>
        <v>-100</v>
      </c>
      <c r="E9" s="146"/>
      <c r="F9" s="146"/>
      <c r="G9" s="146"/>
      <c r="H9" s="146"/>
      <c r="I9" s="146"/>
    </row>
    <row r="10" s="154" customFormat="1" ht="27" customHeight="1" spans="1:9">
      <c r="A10" s="166" t="s">
        <v>674</v>
      </c>
      <c r="B10" s="14">
        <v>89</v>
      </c>
      <c r="C10" s="14"/>
      <c r="D10" s="140">
        <f t="shared" si="0"/>
        <v>-100</v>
      </c>
      <c r="E10" s="146"/>
      <c r="F10" s="146"/>
      <c r="G10" s="146"/>
      <c r="H10" s="146"/>
      <c r="I10" s="146"/>
    </row>
    <row r="11" s="155" customFormat="1" ht="27" customHeight="1" spans="1:9">
      <c r="A11" s="167" t="s">
        <v>675</v>
      </c>
      <c r="B11" s="136">
        <f>SUM(B6:B10)</f>
        <v>20209</v>
      </c>
      <c r="C11" s="136">
        <f>SUM(C6:C10)</f>
        <v>9090</v>
      </c>
      <c r="D11" s="140">
        <f t="shared" si="0"/>
        <v>-55.020040575981</v>
      </c>
      <c r="E11" s="163"/>
      <c r="F11" s="163"/>
      <c r="G11" s="163"/>
      <c r="H11" s="163"/>
      <c r="I11" s="163"/>
    </row>
    <row r="12" ht="27" customHeight="1" spans="1:9">
      <c r="A12" s="63" t="s">
        <v>676</v>
      </c>
      <c r="B12" s="14">
        <v>518</v>
      </c>
      <c r="C12" s="14">
        <v>1802</v>
      </c>
      <c r="D12" s="140"/>
      <c r="E12" s="146"/>
      <c r="F12" s="146"/>
      <c r="G12" s="146"/>
      <c r="H12" s="146"/>
      <c r="I12" s="146"/>
    </row>
    <row r="13" ht="27" customHeight="1" spans="1:9">
      <c r="A13" s="63" t="s">
        <v>677</v>
      </c>
      <c r="B13" s="14">
        <v>372</v>
      </c>
      <c r="C13" s="14">
        <v>30850</v>
      </c>
      <c r="D13" s="140"/>
      <c r="E13" s="146"/>
      <c r="F13" s="146"/>
      <c r="G13" s="146"/>
      <c r="H13" s="146"/>
      <c r="I13" s="146"/>
    </row>
    <row r="14" ht="27" customHeight="1" spans="1:9">
      <c r="A14" s="63" t="s">
        <v>678</v>
      </c>
      <c r="B14" s="14"/>
      <c r="C14" s="14"/>
      <c r="D14" s="140"/>
      <c r="E14" s="146"/>
      <c r="F14" s="146"/>
      <c r="G14" s="146"/>
      <c r="H14" s="146"/>
      <c r="I14" s="146"/>
    </row>
    <row r="15" ht="27" customHeight="1" spans="1:9">
      <c r="A15" s="166" t="s">
        <v>679</v>
      </c>
      <c r="B15" s="14"/>
      <c r="C15" s="14">
        <v>13100</v>
      </c>
      <c r="D15" s="140"/>
      <c r="E15" s="146"/>
      <c r="F15" s="146"/>
      <c r="G15" s="146"/>
      <c r="H15" s="146"/>
      <c r="I15" s="146"/>
    </row>
    <row r="16" ht="27" customHeight="1" spans="1:9">
      <c r="A16" s="136" t="s">
        <v>126</v>
      </c>
      <c r="B16" s="136">
        <f>SUM(B11:B15)</f>
        <v>21099</v>
      </c>
      <c r="C16" s="136">
        <f>SUM(C11:C15)</f>
        <v>54842</v>
      </c>
      <c r="D16" s="140">
        <f>(C16-B16)/B16*100</f>
        <v>159.927010758804</v>
      </c>
      <c r="E16" s="146"/>
      <c r="F16" s="146"/>
      <c r="G16" s="146"/>
      <c r="H16" s="146"/>
      <c r="I16" s="146"/>
    </row>
    <row r="17" ht="21.65" customHeight="1" spans="1:9">
      <c r="A17" s="146" t="s">
        <v>680</v>
      </c>
      <c r="B17" s="146"/>
      <c r="C17" s="146"/>
      <c r="D17" s="146"/>
      <c r="E17" s="146"/>
      <c r="F17" s="146"/>
      <c r="G17" s="146"/>
      <c r="H17" s="146"/>
      <c r="I17" s="146"/>
    </row>
    <row r="18" ht="15" customHeight="1" spans="1:9">
      <c r="A18" s="146"/>
      <c r="B18" s="146"/>
      <c r="C18" s="146"/>
      <c r="D18" s="146"/>
      <c r="E18" s="146"/>
      <c r="F18" s="146"/>
      <c r="G18" s="146"/>
      <c r="H18" s="146"/>
      <c r="I18" s="146"/>
    </row>
    <row r="19" ht="15" customHeight="1" spans="1:9">
      <c r="A19" s="146"/>
      <c r="B19" s="146"/>
      <c r="C19" s="146"/>
      <c r="D19" s="146"/>
      <c r="E19" s="146"/>
      <c r="F19" s="146"/>
      <c r="G19" s="146"/>
      <c r="H19" s="146"/>
      <c r="I19" s="146"/>
    </row>
    <row r="20" ht="15" customHeight="1" spans="1:9">
      <c r="A20" s="146"/>
      <c r="B20" s="146"/>
      <c r="C20" s="146"/>
      <c r="D20" s="146"/>
      <c r="E20" s="146"/>
      <c r="F20" s="146"/>
      <c r="G20" s="146"/>
      <c r="H20" s="146"/>
      <c r="I20" s="146"/>
    </row>
    <row r="21" ht="15" customHeight="1" spans="1:9">
      <c r="A21" s="146"/>
      <c r="B21" s="146"/>
      <c r="C21" s="146"/>
      <c r="D21" s="146"/>
      <c r="E21" s="146"/>
      <c r="F21" s="146"/>
      <c r="G21" s="146"/>
      <c r="H21" s="146"/>
      <c r="I21" s="146"/>
    </row>
    <row r="22" ht="15" customHeight="1" spans="1:9">
      <c r="A22" s="146"/>
      <c r="B22" s="146"/>
      <c r="C22" s="146"/>
      <c r="D22" s="146"/>
      <c r="E22" s="146"/>
      <c r="F22" s="146"/>
      <c r="G22" s="146"/>
      <c r="H22" s="146"/>
      <c r="I22" s="146"/>
    </row>
    <row r="23" ht="15" customHeight="1" spans="1:9">
      <c r="A23" s="146"/>
      <c r="B23" s="146"/>
      <c r="C23" s="146"/>
      <c r="D23" s="146"/>
      <c r="E23" s="146"/>
      <c r="F23" s="146"/>
      <c r="G23" s="146"/>
      <c r="H23" s="146"/>
      <c r="I23" s="146"/>
    </row>
    <row r="24" ht="15" customHeight="1" spans="1:9">
      <c r="A24" s="146"/>
      <c r="B24" s="146"/>
      <c r="C24" s="146"/>
      <c r="D24" s="146"/>
      <c r="E24" s="146"/>
      <c r="F24" s="146"/>
      <c r="G24" s="146"/>
      <c r="H24" s="146"/>
      <c r="I24" s="146"/>
    </row>
    <row r="25" ht="15" customHeight="1" spans="1:9">
      <c r="A25" s="146"/>
      <c r="B25" s="146"/>
      <c r="C25" s="146"/>
      <c r="D25" s="146"/>
      <c r="E25" s="146"/>
      <c r="F25" s="146"/>
      <c r="G25" s="146"/>
      <c r="H25" s="146"/>
      <c r="I25" s="146"/>
    </row>
    <row r="26" ht="15" customHeight="1" spans="1:9">
      <c r="A26" s="146"/>
      <c r="B26" s="146"/>
      <c r="C26" s="146"/>
      <c r="D26" s="146"/>
      <c r="E26" s="146"/>
      <c r="F26" s="146"/>
      <c r="G26" s="146"/>
      <c r="H26" s="146"/>
      <c r="I26" s="146"/>
    </row>
    <row r="27" ht="15" customHeight="1" spans="1:9">
      <c r="A27" s="146"/>
      <c r="B27" s="146"/>
      <c r="C27" s="146"/>
      <c r="D27" s="146"/>
      <c r="E27" s="146"/>
      <c r="F27" s="146"/>
      <c r="G27" s="146"/>
      <c r="H27" s="146"/>
      <c r="I27" s="146"/>
    </row>
    <row r="28" ht="15" customHeight="1" spans="1:9">
      <c r="A28" s="146"/>
      <c r="B28" s="146"/>
      <c r="C28" s="146"/>
      <c r="D28" s="146"/>
      <c r="E28" s="146"/>
      <c r="F28" s="146"/>
      <c r="G28" s="146"/>
      <c r="H28" s="146"/>
      <c r="I28" s="146"/>
    </row>
    <row r="29" ht="15" customHeight="1" spans="1:9">
      <c r="A29" s="146"/>
      <c r="B29" s="146"/>
      <c r="C29" s="146"/>
      <c r="D29" s="146"/>
      <c r="E29" s="146"/>
      <c r="F29" s="146"/>
      <c r="G29" s="146"/>
      <c r="H29" s="146"/>
      <c r="I29" s="146"/>
    </row>
    <row r="30" ht="15" customHeight="1" spans="1:9">
      <c r="A30" s="146"/>
      <c r="B30" s="146"/>
      <c r="C30" s="146"/>
      <c r="D30" s="146"/>
      <c r="E30" s="146"/>
      <c r="F30" s="146"/>
      <c r="G30" s="146"/>
      <c r="H30" s="146"/>
      <c r="I30" s="146"/>
    </row>
    <row r="31" ht="15" customHeight="1" spans="1:9">
      <c r="A31" s="146"/>
      <c r="B31" s="146"/>
      <c r="C31" s="146"/>
      <c r="D31" s="146"/>
      <c r="E31" s="146"/>
      <c r="F31" s="146"/>
      <c r="G31" s="146"/>
      <c r="H31" s="146"/>
      <c r="I31" s="146"/>
    </row>
    <row r="32" ht="15" customHeight="1" spans="1:9">
      <c r="A32" s="146"/>
      <c r="B32" s="146"/>
      <c r="C32" s="146"/>
      <c r="D32" s="146"/>
      <c r="E32" s="146"/>
      <c r="F32" s="146"/>
      <c r="G32" s="146"/>
      <c r="H32" s="146"/>
      <c r="I32" s="146"/>
    </row>
    <row r="33" ht="15" customHeight="1" spans="1:9">
      <c r="A33" s="146"/>
      <c r="B33" s="146"/>
      <c r="C33" s="146"/>
      <c r="D33" s="146"/>
      <c r="E33" s="146"/>
      <c r="F33" s="146"/>
      <c r="G33" s="146"/>
      <c r="H33" s="146"/>
      <c r="I33" s="146"/>
    </row>
    <row r="34" ht="15" customHeight="1" spans="1:9">
      <c r="A34" s="146"/>
      <c r="B34" s="146"/>
      <c r="C34" s="146"/>
      <c r="D34" s="146"/>
      <c r="E34" s="146"/>
      <c r="F34" s="146"/>
      <c r="G34" s="146"/>
      <c r="H34" s="146"/>
      <c r="I34" s="146"/>
    </row>
    <row r="35" ht="15" customHeight="1" spans="1:9">
      <c r="A35" s="146"/>
      <c r="B35" s="146"/>
      <c r="C35" s="146"/>
      <c r="D35" s="146"/>
      <c r="E35" s="146"/>
      <c r="F35" s="146"/>
      <c r="G35" s="146"/>
      <c r="H35" s="146"/>
      <c r="I35" s="146"/>
    </row>
    <row r="36" ht="15" customHeight="1" spans="1:9">
      <c r="A36" s="146"/>
      <c r="B36" s="146"/>
      <c r="C36" s="146"/>
      <c r="D36" s="146"/>
      <c r="E36" s="146"/>
      <c r="F36" s="146"/>
      <c r="G36" s="146"/>
      <c r="H36" s="146"/>
      <c r="I36" s="146"/>
    </row>
    <row r="37" ht="15" customHeight="1" spans="1:9">
      <c r="A37" s="146"/>
      <c r="B37" s="146"/>
      <c r="C37" s="146"/>
      <c r="D37" s="146"/>
      <c r="E37" s="146"/>
      <c r="F37" s="146"/>
      <c r="G37" s="146"/>
      <c r="H37" s="146"/>
      <c r="I37" s="146"/>
    </row>
    <row r="38" ht="15" customHeight="1" spans="1:9">
      <c r="A38" s="146"/>
      <c r="B38" s="146"/>
      <c r="C38" s="146"/>
      <c r="D38" s="146"/>
      <c r="E38" s="146"/>
      <c r="F38" s="146"/>
      <c r="G38" s="146"/>
      <c r="H38" s="146"/>
      <c r="I38" s="146"/>
    </row>
    <row r="39" ht="15" customHeight="1" spans="1:9">
      <c r="A39" s="146"/>
      <c r="B39" s="146"/>
      <c r="C39" s="146"/>
      <c r="D39" s="146"/>
      <c r="E39" s="146"/>
      <c r="F39" s="146"/>
      <c r="G39" s="146"/>
      <c r="H39" s="146"/>
      <c r="I39" s="146"/>
    </row>
  </sheetData>
  <mergeCells count="7">
    <mergeCell ref="A1:C1"/>
    <mergeCell ref="A2:D2"/>
    <mergeCell ref="C3:D3"/>
    <mergeCell ref="A4:A5"/>
    <mergeCell ref="B4:B5"/>
    <mergeCell ref="C4:C5"/>
    <mergeCell ref="D4:D5"/>
  </mergeCells>
  <printOptions horizontalCentered="1"/>
  <pageMargins left="0.984027777777778" right="0.984027777777778" top="0.786805555555556" bottom="0.984027777777778" header="0.507638888888889" footer="0.2"/>
  <pageSetup paperSize="9" orientation="landscape" verticalDpi="18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showZeros="0" topLeftCell="A7" workbookViewId="0">
      <selection activeCell="A13" sqref="A13"/>
    </sheetView>
  </sheetViews>
  <sheetFormatPr defaultColWidth="9" defaultRowHeight="14.25"/>
  <cols>
    <col min="1" max="1" width="33.8333333333333" style="106" customWidth="1"/>
    <col min="2" max="2" width="29.5" style="106" customWidth="1"/>
    <col min="3" max="4" width="26.25" style="106" customWidth="1"/>
    <col min="5" max="16384" width="9" style="106"/>
  </cols>
  <sheetData>
    <row r="1" s="152" customFormat="1" ht="18.75" spans="1:3">
      <c r="A1" s="157"/>
      <c r="B1" s="157"/>
      <c r="C1" s="157"/>
    </row>
    <row r="2" ht="30" customHeight="1" spans="1:9">
      <c r="A2" s="34" t="s">
        <v>681</v>
      </c>
      <c r="B2" s="34"/>
      <c r="C2" s="34"/>
      <c r="D2" s="34"/>
      <c r="E2" s="146"/>
      <c r="F2" s="146"/>
      <c r="G2" s="146"/>
      <c r="H2" s="146"/>
      <c r="I2" s="146"/>
    </row>
    <row r="3" ht="20.25" customHeight="1" spans="1:9">
      <c r="A3" s="8" t="s">
        <v>682</v>
      </c>
      <c r="B3" s="8"/>
      <c r="C3" s="9" t="s">
        <v>143</v>
      </c>
      <c r="D3" s="9"/>
      <c r="E3" s="146"/>
      <c r="F3" s="146"/>
      <c r="G3" s="146"/>
      <c r="H3" s="146"/>
      <c r="I3" s="146"/>
    </row>
    <row r="4" s="153" customFormat="1" ht="15" customHeight="1" spans="1:9">
      <c r="A4" s="158" t="s">
        <v>683</v>
      </c>
      <c r="B4" s="135" t="s">
        <v>84</v>
      </c>
      <c r="C4" s="135" t="s">
        <v>85</v>
      </c>
      <c r="D4" s="135" t="s">
        <v>669</v>
      </c>
      <c r="E4" s="159"/>
      <c r="F4" s="159"/>
      <c r="G4" s="159"/>
      <c r="H4" s="159"/>
      <c r="I4" s="159"/>
    </row>
    <row r="5" s="153" customFormat="1" ht="15" customHeight="1" spans="1:9">
      <c r="A5" s="135"/>
      <c r="B5" s="135"/>
      <c r="C5" s="135"/>
      <c r="D5" s="135"/>
      <c r="E5" s="159"/>
      <c r="F5" s="159"/>
      <c r="G5" s="159"/>
      <c r="H5" s="159"/>
      <c r="I5" s="159"/>
    </row>
    <row r="6" s="154" customFormat="1" ht="28" customHeight="1" spans="1:9">
      <c r="A6" s="160" t="s">
        <v>684</v>
      </c>
      <c r="B6" s="161">
        <v>92</v>
      </c>
      <c r="C6" s="161">
        <v>91</v>
      </c>
      <c r="D6" s="140">
        <f t="shared" ref="D6:D8" si="0">(C6-B6)/B6*100</f>
        <v>-1.08695652173913</v>
      </c>
      <c r="E6" s="146"/>
      <c r="F6" s="146"/>
      <c r="G6" s="146"/>
      <c r="H6" s="146"/>
      <c r="I6" s="146"/>
    </row>
    <row r="7" s="154" customFormat="1" ht="28" customHeight="1" spans="1:9">
      <c r="A7" s="162" t="s">
        <v>685</v>
      </c>
      <c r="B7" s="161">
        <v>11206</v>
      </c>
      <c r="C7" s="161">
        <v>35462</v>
      </c>
      <c r="D7" s="140">
        <f t="shared" si="0"/>
        <v>216.455470283777</v>
      </c>
      <c r="E7" s="146"/>
      <c r="F7" s="146"/>
      <c r="G7" s="146"/>
      <c r="H7" s="146"/>
      <c r="I7" s="146"/>
    </row>
    <row r="8" s="154" customFormat="1" ht="28" customHeight="1" spans="1:9">
      <c r="A8" s="63" t="s">
        <v>686</v>
      </c>
      <c r="B8" s="14">
        <v>164</v>
      </c>
      <c r="C8" s="14">
        <v>433</v>
      </c>
      <c r="D8" s="140">
        <f t="shared" si="0"/>
        <v>164.024390243902</v>
      </c>
      <c r="E8" s="146"/>
      <c r="F8" s="146"/>
      <c r="G8" s="146"/>
      <c r="H8" s="146"/>
      <c r="I8" s="146"/>
    </row>
    <row r="9" s="154" customFormat="1" ht="28" customHeight="1" spans="1:9">
      <c r="A9" s="137" t="s">
        <v>687</v>
      </c>
      <c r="B9" s="145">
        <v>118</v>
      </c>
      <c r="C9" s="145">
        <v>118</v>
      </c>
      <c r="D9" s="140"/>
      <c r="E9" s="146"/>
      <c r="F9" s="146"/>
      <c r="G9" s="146"/>
      <c r="H9" s="146"/>
      <c r="I9" s="146"/>
    </row>
    <row r="10" s="155" customFormat="1" ht="28" customHeight="1" spans="1:9">
      <c r="A10" s="136" t="s">
        <v>688</v>
      </c>
      <c r="B10" s="136">
        <f>SUM(B6:B9)</f>
        <v>11580</v>
      </c>
      <c r="C10" s="136">
        <f>SUM(C6:C9)</f>
        <v>36104</v>
      </c>
      <c r="D10" s="140">
        <f>(C10-B10)/B10*100</f>
        <v>211.778929188256</v>
      </c>
      <c r="E10" s="163"/>
      <c r="F10" s="163"/>
      <c r="G10" s="163"/>
      <c r="H10" s="163"/>
      <c r="I10" s="163"/>
    </row>
    <row r="11" ht="28" customHeight="1" spans="1:9">
      <c r="A11" s="63" t="s">
        <v>689</v>
      </c>
      <c r="B11" s="145">
        <v>639</v>
      </c>
      <c r="C11" s="145">
        <v>281</v>
      </c>
      <c r="D11" s="140"/>
      <c r="E11" s="146"/>
      <c r="F11" s="146"/>
      <c r="G11" s="146"/>
      <c r="H11" s="146"/>
      <c r="I11" s="146"/>
    </row>
    <row r="12" ht="28" customHeight="1" spans="1:9">
      <c r="A12" s="63" t="s">
        <v>690</v>
      </c>
      <c r="B12" s="145"/>
      <c r="C12" s="145"/>
      <c r="D12" s="140"/>
      <c r="E12" s="146"/>
      <c r="F12" s="146"/>
      <c r="G12" s="146"/>
      <c r="H12" s="146"/>
      <c r="I12" s="146"/>
    </row>
    <row r="13" ht="28" customHeight="1" spans="1:9">
      <c r="A13" s="63" t="s">
        <v>691</v>
      </c>
      <c r="B13" s="145">
        <v>7000</v>
      </c>
      <c r="C13" s="145">
        <v>16096</v>
      </c>
      <c r="D13" s="140"/>
      <c r="E13" s="146"/>
      <c r="F13" s="146"/>
      <c r="G13" s="146"/>
      <c r="H13" s="146"/>
      <c r="I13" s="146"/>
    </row>
    <row r="14" ht="28" customHeight="1" spans="1:9">
      <c r="A14" s="63" t="s">
        <v>692</v>
      </c>
      <c r="B14" s="145">
        <v>1802</v>
      </c>
      <c r="C14" s="145">
        <v>2361</v>
      </c>
      <c r="D14" s="161"/>
      <c r="E14" s="146"/>
      <c r="F14" s="146"/>
      <c r="G14" s="146"/>
      <c r="H14" s="146"/>
      <c r="I14" s="146"/>
    </row>
    <row r="15" s="156" customFormat="1" ht="28" customHeight="1" spans="1:9">
      <c r="A15" s="136" t="s">
        <v>693</v>
      </c>
      <c r="B15" s="136">
        <f>SUM(B10:B14)</f>
        <v>21021</v>
      </c>
      <c r="C15" s="136">
        <f>SUM(C10:C14)</f>
        <v>54842</v>
      </c>
      <c r="D15" s="164">
        <f>(C15-B15)/B15*100</f>
        <v>160.891489462918</v>
      </c>
      <c r="E15" s="165"/>
      <c r="F15" s="165"/>
      <c r="G15" s="165"/>
      <c r="H15" s="165"/>
      <c r="I15" s="165"/>
    </row>
    <row r="16" ht="27.65" customHeight="1" spans="1:9">
      <c r="A16" s="146" t="s">
        <v>680</v>
      </c>
      <c r="B16" s="146"/>
      <c r="C16" s="146"/>
      <c r="D16" s="146"/>
      <c r="E16" s="146"/>
      <c r="F16" s="146"/>
      <c r="G16" s="146"/>
      <c r="H16" s="146"/>
      <c r="I16" s="146"/>
    </row>
    <row r="17" ht="15" customHeight="1" spans="1:9">
      <c r="A17" s="146"/>
      <c r="B17" s="146"/>
      <c r="C17" s="146"/>
      <c r="D17" s="146"/>
      <c r="E17" s="146"/>
      <c r="F17" s="146"/>
      <c r="G17" s="146"/>
      <c r="H17" s="146"/>
      <c r="I17" s="146"/>
    </row>
    <row r="18" ht="15" customHeight="1" spans="1:9">
      <c r="A18" s="146"/>
      <c r="B18" s="146"/>
      <c r="C18" s="146"/>
      <c r="D18" s="146"/>
      <c r="E18" s="146"/>
      <c r="F18" s="146"/>
      <c r="G18" s="146"/>
      <c r="H18" s="146"/>
      <c r="I18" s="146"/>
    </row>
    <row r="19" ht="15" customHeight="1" spans="1:9">
      <c r="A19" s="146"/>
      <c r="B19" s="146"/>
      <c r="C19" s="146"/>
      <c r="D19" s="146"/>
      <c r="E19" s="146"/>
      <c r="F19" s="146"/>
      <c r="G19" s="146"/>
      <c r="H19" s="146"/>
      <c r="I19" s="146"/>
    </row>
    <row r="20" ht="15" customHeight="1" spans="1:9">
      <c r="A20" s="146"/>
      <c r="B20" s="146"/>
      <c r="C20" s="146"/>
      <c r="D20" s="146"/>
      <c r="E20" s="146"/>
      <c r="F20" s="146"/>
      <c r="G20" s="146"/>
      <c r="H20" s="146"/>
      <c r="I20" s="146"/>
    </row>
    <row r="21" ht="15" customHeight="1" spans="1:9">
      <c r="A21" s="146"/>
      <c r="B21" s="146"/>
      <c r="C21" s="146"/>
      <c r="D21" s="146"/>
      <c r="E21" s="146"/>
      <c r="F21" s="146"/>
      <c r="G21" s="146"/>
      <c r="H21" s="146"/>
      <c r="I21" s="146"/>
    </row>
    <row r="22" ht="15" customHeight="1" spans="1:9">
      <c r="A22" s="146"/>
      <c r="B22" s="146"/>
      <c r="C22" s="146"/>
      <c r="D22" s="146"/>
      <c r="E22" s="146"/>
      <c r="F22" s="146"/>
      <c r="G22" s="146"/>
      <c r="H22" s="146"/>
      <c r="I22" s="146"/>
    </row>
    <row r="23" ht="15" customHeight="1" spans="1:9">
      <c r="A23" s="146"/>
      <c r="B23" s="146"/>
      <c r="C23" s="146"/>
      <c r="D23" s="146"/>
      <c r="E23" s="146"/>
      <c r="F23" s="146"/>
      <c r="G23" s="146"/>
      <c r="H23" s="146"/>
      <c r="I23" s="146"/>
    </row>
    <row r="24" ht="15" customHeight="1" spans="1:9">
      <c r="A24" s="146"/>
      <c r="B24" s="146"/>
      <c r="C24" s="146"/>
      <c r="D24" s="146"/>
      <c r="E24" s="146"/>
      <c r="F24" s="146"/>
      <c r="G24" s="146"/>
      <c r="H24" s="146"/>
      <c r="I24" s="146"/>
    </row>
    <row r="25" ht="15" customHeight="1" spans="1:9">
      <c r="A25" s="146"/>
      <c r="B25" s="146"/>
      <c r="C25" s="146"/>
      <c r="D25" s="146"/>
      <c r="E25" s="146"/>
      <c r="F25" s="146"/>
      <c r="G25" s="146"/>
      <c r="H25" s="146"/>
      <c r="I25" s="146"/>
    </row>
    <row r="26" ht="15" customHeight="1" spans="1:9">
      <c r="A26" s="146"/>
      <c r="B26" s="146"/>
      <c r="C26" s="146"/>
      <c r="D26" s="146"/>
      <c r="E26" s="146"/>
      <c r="F26" s="146"/>
      <c r="G26" s="146"/>
      <c r="H26" s="146"/>
      <c r="I26" s="146"/>
    </row>
    <row r="27" ht="15" customHeight="1" spans="1:9">
      <c r="A27" s="146"/>
      <c r="B27" s="146"/>
      <c r="C27" s="146"/>
      <c r="D27" s="146"/>
      <c r="E27" s="146"/>
      <c r="F27" s="146"/>
      <c r="G27" s="146"/>
      <c r="H27" s="146"/>
      <c r="I27" s="146"/>
    </row>
    <row r="28" ht="15" customHeight="1" spans="1:9">
      <c r="A28" s="146"/>
      <c r="B28" s="146"/>
      <c r="C28" s="146"/>
      <c r="D28" s="146"/>
      <c r="E28" s="146"/>
      <c r="F28" s="146"/>
      <c r="G28" s="146"/>
      <c r="H28" s="146"/>
      <c r="I28" s="146"/>
    </row>
    <row r="29" ht="15" customHeight="1" spans="1:9">
      <c r="A29" s="146"/>
      <c r="B29" s="146"/>
      <c r="C29" s="146"/>
      <c r="D29" s="146"/>
      <c r="E29" s="146"/>
      <c r="F29" s="146"/>
      <c r="G29" s="146"/>
      <c r="H29" s="146"/>
      <c r="I29" s="146"/>
    </row>
    <row r="30" ht="15" customHeight="1" spans="1:9">
      <c r="A30" s="146"/>
      <c r="B30" s="146"/>
      <c r="C30" s="146"/>
      <c r="D30" s="146"/>
      <c r="E30" s="146"/>
      <c r="F30" s="146"/>
      <c r="G30" s="146"/>
      <c r="H30" s="146"/>
      <c r="I30" s="146"/>
    </row>
    <row r="31" ht="15" customHeight="1" spans="1:9">
      <c r="A31" s="146"/>
      <c r="B31" s="146"/>
      <c r="C31" s="146"/>
      <c r="D31" s="146"/>
      <c r="E31" s="146"/>
      <c r="F31" s="146"/>
      <c r="G31" s="146"/>
      <c r="H31" s="146"/>
      <c r="I31" s="146"/>
    </row>
    <row r="32" ht="15" customHeight="1" spans="1:9">
      <c r="A32" s="146"/>
      <c r="B32" s="146"/>
      <c r="C32" s="146"/>
      <c r="D32" s="146"/>
      <c r="E32" s="146"/>
      <c r="F32" s="146"/>
      <c r="G32" s="146"/>
      <c r="H32" s="146"/>
      <c r="I32" s="146"/>
    </row>
    <row r="33" ht="15" customHeight="1" spans="1:9">
      <c r="A33" s="146"/>
      <c r="B33" s="146"/>
      <c r="C33" s="146"/>
      <c r="D33" s="146"/>
      <c r="E33" s="146"/>
      <c r="F33" s="146"/>
      <c r="G33" s="146"/>
      <c r="H33" s="146"/>
      <c r="I33" s="146"/>
    </row>
    <row r="34" ht="15" customHeight="1" spans="1:9">
      <c r="A34" s="146"/>
      <c r="B34" s="146"/>
      <c r="C34" s="146"/>
      <c r="D34" s="146"/>
      <c r="E34" s="146"/>
      <c r="F34" s="146"/>
      <c r="G34" s="146"/>
      <c r="H34" s="146"/>
      <c r="I34" s="146"/>
    </row>
    <row r="35" ht="15" customHeight="1" spans="1:9">
      <c r="A35" s="146"/>
      <c r="B35" s="146"/>
      <c r="C35" s="146"/>
      <c r="D35" s="146"/>
      <c r="E35" s="146"/>
      <c r="F35" s="146"/>
      <c r="G35" s="146"/>
      <c r="H35" s="146"/>
      <c r="I35" s="146"/>
    </row>
    <row r="36" ht="15" customHeight="1" spans="1:9">
      <c r="A36" s="146"/>
      <c r="B36" s="146"/>
      <c r="C36" s="146"/>
      <c r="D36" s="146"/>
      <c r="E36" s="146"/>
      <c r="F36" s="146"/>
      <c r="G36" s="146"/>
      <c r="H36" s="146"/>
      <c r="I36" s="146"/>
    </row>
    <row r="37" ht="15" customHeight="1" spans="1:9">
      <c r="A37" s="146"/>
      <c r="B37" s="146"/>
      <c r="C37" s="146"/>
      <c r="D37" s="146"/>
      <c r="E37" s="146"/>
      <c r="F37" s="146"/>
      <c r="G37" s="146"/>
      <c r="H37" s="146"/>
      <c r="I37" s="146"/>
    </row>
    <row r="38" ht="15" customHeight="1" spans="1:9">
      <c r="A38" s="146"/>
      <c r="B38" s="146"/>
      <c r="C38" s="146"/>
      <c r="D38" s="146"/>
      <c r="E38" s="146"/>
      <c r="F38" s="146"/>
      <c r="G38" s="146"/>
      <c r="H38" s="146"/>
      <c r="I38" s="146"/>
    </row>
    <row r="39" ht="15" customHeight="1" spans="1:9">
      <c r="A39" s="146"/>
      <c r="B39" s="146"/>
      <c r="C39" s="146"/>
      <c r="D39" s="146"/>
      <c r="E39" s="146"/>
      <c r="F39" s="146"/>
      <c r="G39" s="146"/>
      <c r="H39" s="146"/>
      <c r="I39" s="146"/>
    </row>
  </sheetData>
  <mergeCells count="8">
    <mergeCell ref="A1:C1"/>
    <mergeCell ref="A2:D2"/>
    <mergeCell ref="A3:B3"/>
    <mergeCell ref="C3:D3"/>
    <mergeCell ref="A4:A5"/>
    <mergeCell ref="B4:B5"/>
    <mergeCell ref="C4:C5"/>
    <mergeCell ref="D4:D5"/>
  </mergeCells>
  <printOptions horizontalCentered="1"/>
  <pageMargins left="0.984027777777778" right="0.984027777777778" top="0.984027777777778" bottom="0.786805555555556" header="0.507638888888889" footer="0.2"/>
  <pageSetup paperSize="9" orientation="landscape" verticalDpi="18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showZeros="0" topLeftCell="A7" workbookViewId="0">
      <selection activeCell="D18" sqref="D18"/>
    </sheetView>
  </sheetViews>
  <sheetFormatPr defaultColWidth="9" defaultRowHeight="14.25"/>
  <cols>
    <col min="1" max="1" width="41.5" customWidth="1"/>
    <col min="2" max="2" width="27.5833333333333" customWidth="1"/>
    <col min="3" max="3" width="19.8333333333333" customWidth="1"/>
    <col min="4" max="4" width="24" customWidth="1"/>
  </cols>
  <sheetData>
    <row r="1" s="19" customFormat="1" ht="18.75" spans="1:3">
      <c r="A1" s="20"/>
      <c r="B1" s="20"/>
      <c r="C1" s="20"/>
    </row>
    <row r="2" ht="30" customHeight="1" spans="1:9">
      <c r="A2" s="34" t="s">
        <v>694</v>
      </c>
      <c r="B2" s="34"/>
      <c r="C2" s="34"/>
      <c r="D2" s="34"/>
      <c r="E2" s="22"/>
      <c r="F2" s="22"/>
      <c r="G2" s="22"/>
      <c r="H2" s="22"/>
      <c r="I2" s="22"/>
    </row>
    <row r="3" ht="26.25" customHeight="1" spans="1:9">
      <c r="A3" s="35" t="s">
        <v>695</v>
      </c>
      <c r="B3" s="37"/>
      <c r="C3" s="37"/>
      <c r="D3" s="37" t="s">
        <v>47</v>
      </c>
      <c r="E3" s="22"/>
      <c r="F3" s="22"/>
      <c r="G3" s="22"/>
      <c r="H3" s="22"/>
      <c r="I3" s="22"/>
    </row>
    <row r="4" ht="15" customHeight="1" spans="1:9">
      <c r="A4" s="135" t="s">
        <v>696</v>
      </c>
      <c r="B4" s="135" t="s">
        <v>145</v>
      </c>
      <c r="C4" s="135" t="s">
        <v>697</v>
      </c>
      <c r="D4" s="135" t="s">
        <v>698</v>
      </c>
      <c r="E4" s="22"/>
      <c r="F4" s="22"/>
      <c r="G4" s="22"/>
      <c r="H4" s="22"/>
      <c r="I4" s="22"/>
    </row>
    <row r="5" ht="24" customHeight="1" spans="1:9">
      <c r="A5" s="136"/>
      <c r="B5" s="136"/>
      <c r="C5" s="136"/>
      <c r="D5" s="136"/>
      <c r="E5" s="22"/>
      <c r="F5" s="22"/>
      <c r="G5" s="22"/>
      <c r="H5" s="22"/>
      <c r="I5" s="22"/>
    </row>
    <row r="6" s="121" customFormat="1" ht="30" customHeight="1" spans="1:9">
      <c r="A6" s="63" t="s">
        <v>670</v>
      </c>
      <c r="B6" s="149">
        <v>190</v>
      </c>
      <c r="C6" s="149"/>
      <c r="D6" s="140">
        <f t="shared" ref="D6:D9" si="0">(C6-B6)/B6*100</f>
        <v>-100</v>
      </c>
      <c r="E6" s="22"/>
      <c r="F6" s="22"/>
      <c r="G6" s="22"/>
      <c r="H6" s="22"/>
      <c r="I6" s="22"/>
    </row>
    <row r="7" s="121" customFormat="1" ht="30" customHeight="1" spans="1:9">
      <c r="A7" s="63" t="s">
        <v>671</v>
      </c>
      <c r="B7" s="14">
        <v>14360</v>
      </c>
      <c r="C7" s="14">
        <v>5000</v>
      </c>
      <c r="D7" s="140">
        <f t="shared" si="0"/>
        <v>-65.1810584958217</v>
      </c>
      <c r="E7" s="22"/>
      <c r="F7" s="22"/>
      <c r="G7" s="22"/>
      <c r="H7" s="22"/>
      <c r="I7" s="22"/>
    </row>
    <row r="8" s="121" customFormat="1" ht="30" customHeight="1" spans="1:9">
      <c r="A8" s="63" t="s">
        <v>699</v>
      </c>
      <c r="B8" s="149">
        <v>710</v>
      </c>
      <c r="C8" s="149"/>
      <c r="D8" s="140">
        <f t="shared" si="0"/>
        <v>-100</v>
      </c>
      <c r="E8" s="22"/>
      <c r="F8" s="22"/>
      <c r="G8" s="22"/>
      <c r="H8" s="22"/>
      <c r="I8" s="22"/>
    </row>
    <row r="9" ht="30" customHeight="1" spans="1:9">
      <c r="A9" s="143" t="s">
        <v>675</v>
      </c>
      <c r="B9" s="149">
        <f>SUM(B6:B8)</f>
        <v>15260</v>
      </c>
      <c r="C9" s="149">
        <f>SUM(C6:C8)</f>
        <v>5000</v>
      </c>
      <c r="D9" s="140">
        <f t="shared" si="0"/>
        <v>-67.2346002621232</v>
      </c>
      <c r="E9" s="22"/>
      <c r="F9" s="22"/>
      <c r="G9" s="22"/>
      <c r="H9" s="22"/>
      <c r="I9" s="22"/>
    </row>
    <row r="10" ht="30" customHeight="1" spans="1:9">
      <c r="A10" s="141" t="s">
        <v>676</v>
      </c>
      <c r="B10" s="14"/>
      <c r="C10" s="14">
        <v>2361</v>
      </c>
      <c r="D10" s="150"/>
      <c r="E10" s="22"/>
      <c r="F10" s="22"/>
      <c r="G10" s="22"/>
      <c r="H10" s="22"/>
      <c r="I10" s="22"/>
    </row>
    <row r="11" ht="30" customHeight="1" spans="1:9">
      <c r="A11" s="141" t="s">
        <v>677</v>
      </c>
      <c r="B11" s="14"/>
      <c r="C11" s="14"/>
      <c r="D11" s="150"/>
      <c r="E11" s="22"/>
      <c r="F11" s="22"/>
      <c r="G11" s="22"/>
      <c r="H11" s="22"/>
      <c r="I11" s="22"/>
    </row>
    <row r="12" s="106" customFormat="1" ht="30" customHeight="1" spans="1:9">
      <c r="A12" s="141" t="s">
        <v>678</v>
      </c>
      <c r="B12" s="14"/>
      <c r="C12" s="14"/>
      <c r="D12" s="150"/>
      <c r="E12" s="146"/>
      <c r="F12" s="146"/>
      <c r="G12" s="146"/>
      <c r="H12" s="146"/>
      <c r="I12" s="146"/>
    </row>
    <row r="13" s="132" customFormat="1" ht="30" customHeight="1" spans="1:9">
      <c r="A13" s="151" t="s">
        <v>126</v>
      </c>
      <c r="B13" s="136">
        <f>SUM(B9:B12)</f>
        <v>15260</v>
      </c>
      <c r="C13" s="136">
        <f>SUM(C9:C12)</f>
        <v>7361</v>
      </c>
      <c r="D13" s="147">
        <f>(C13-B13)/B13*100</f>
        <v>-51.7627785058978</v>
      </c>
      <c r="E13" s="74"/>
      <c r="F13" s="74"/>
      <c r="G13" s="74"/>
      <c r="H13" s="74"/>
      <c r="I13" s="74"/>
    </row>
    <row r="14" ht="15" customHeight="1" spans="1:9">
      <c r="A14" s="22"/>
      <c r="B14" s="146"/>
      <c r="C14" s="146"/>
      <c r="D14" s="146"/>
      <c r="E14" s="22"/>
      <c r="F14" s="22"/>
      <c r="G14" s="22"/>
      <c r="H14" s="22"/>
      <c r="I14" s="22"/>
    </row>
    <row r="15" ht="15" customHeight="1" spans="1:9">
      <c r="A15" s="116"/>
      <c r="B15" s="22"/>
      <c r="C15" s="22"/>
      <c r="D15" s="22"/>
      <c r="E15" s="22"/>
      <c r="F15" s="22"/>
      <c r="G15" s="22"/>
      <c r="H15" s="22"/>
      <c r="I15" s="22"/>
    </row>
    <row r="16" ht="15" customHeight="1" spans="1:9">
      <c r="A16" s="22"/>
      <c r="B16" s="22"/>
      <c r="C16" s="22"/>
      <c r="D16" s="22"/>
      <c r="E16" s="22"/>
      <c r="F16" s="22"/>
      <c r="G16" s="22"/>
      <c r="H16" s="22"/>
      <c r="I16" s="22"/>
    </row>
    <row r="17" ht="15" customHeight="1" spans="1:9">
      <c r="A17" s="22"/>
      <c r="B17" s="22"/>
      <c r="C17" s="22"/>
      <c r="D17" s="22"/>
      <c r="E17" s="22"/>
      <c r="F17" s="22"/>
      <c r="G17" s="22"/>
      <c r="H17" s="22"/>
      <c r="I17" s="22"/>
    </row>
    <row r="18" ht="15" customHeight="1" spans="1:9">
      <c r="A18" s="22"/>
      <c r="B18" s="22"/>
      <c r="C18" s="22"/>
      <c r="D18" s="22"/>
      <c r="E18" s="22"/>
      <c r="F18" s="22"/>
      <c r="G18" s="22"/>
      <c r="H18" s="22"/>
      <c r="I18" s="22"/>
    </row>
    <row r="19" ht="15" customHeight="1" spans="1:9">
      <c r="A19" s="22"/>
      <c r="B19" s="22"/>
      <c r="C19" s="22"/>
      <c r="D19" s="22"/>
      <c r="E19" s="22"/>
      <c r="F19" s="22"/>
      <c r="G19" s="22"/>
      <c r="H19" s="22"/>
      <c r="I19" s="22"/>
    </row>
    <row r="20" ht="15" customHeight="1" spans="1:9">
      <c r="A20" s="22"/>
      <c r="B20" s="22"/>
      <c r="C20" s="22"/>
      <c r="D20" s="22"/>
      <c r="E20" s="22"/>
      <c r="F20" s="22"/>
      <c r="G20" s="22"/>
      <c r="H20" s="22"/>
      <c r="I20" s="22"/>
    </row>
    <row r="21" ht="15" customHeight="1" spans="1:9">
      <c r="A21" s="22"/>
      <c r="B21" s="22"/>
      <c r="C21" s="22"/>
      <c r="D21" s="22"/>
      <c r="E21" s="22"/>
      <c r="F21" s="22"/>
      <c r="G21" s="22"/>
      <c r="H21" s="22"/>
      <c r="I21" s="22"/>
    </row>
    <row r="22" ht="15" customHeight="1" spans="1:9">
      <c r="A22" s="22"/>
      <c r="B22" s="22"/>
      <c r="C22" s="22"/>
      <c r="D22" s="22"/>
      <c r="E22" s="22"/>
      <c r="F22" s="22"/>
      <c r="G22" s="22"/>
      <c r="H22" s="22"/>
      <c r="I22" s="22"/>
    </row>
    <row r="23" ht="15" customHeight="1" spans="1:9">
      <c r="A23" s="22"/>
      <c r="B23" s="22"/>
      <c r="C23" s="22"/>
      <c r="D23" s="22"/>
      <c r="E23" s="22"/>
      <c r="F23" s="22"/>
      <c r="G23" s="22"/>
      <c r="H23" s="22"/>
      <c r="I23" s="22"/>
    </row>
    <row r="24" ht="15" customHeight="1" spans="1:9">
      <c r="A24" s="22"/>
      <c r="B24" s="22"/>
      <c r="C24" s="22"/>
      <c r="D24" s="22"/>
      <c r="E24" s="22"/>
      <c r="F24" s="22"/>
      <c r="G24" s="22"/>
      <c r="H24" s="22"/>
      <c r="I24" s="22"/>
    </row>
    <row r="25" ht="15" customHeight="1" spans="1:9">
      <c r="A25" s="22"/>
      <c r="B25" s="22"/>
      <c r="C25" s="22"/>
      <c r="D25" s="22"/>
      <c r="E25" s="22"/>
      <c r="F25" s="22"/>
      <c r="G25" s="22"/>
      <c r="H25" s="22"/>
      <c r="I25" s="22"/>
    </row>
    <row r="26" ht="15" customHeight="1" spans="1:9">
      <c r="A26" s="22"/>
      <c r="B26" s="22"/>
      <c r="C26" s="22"/>
      <c r="D26" s="22"/>
      <c r="E26" s="22"/>
      <c r="F26" s="22"/>
      <c r="G26" s="22"/>
      <c r="H26" s="22"/>
      <c r="I26" s="22"/>
    </row>
    <row r="27" ht="15" customHeight="1" spans="1:9">
      <c r="A27" s="22"/>
      <c r="B27" s="22"/>
      <c r="C27" s="22"/>
      <c r="D27" s="22"/>
      <c r="E27" s="22"/>
      <c r="F27" s="22"/>
      <c r="G27" s="22"/>
      <c r="H27" s="22"/>
      <c r="I27" s="22"/>
    </row>
    <row r="28" ht="15" customHeight="1" spans="1:9">
      <c r="A28" s="22"/>
      <c r="B28" s="22"/>
      <c r="C28" s="22"/>
      <c r="D28" s="22"/>
      <c r="E28" s="22"/>
      <c r="F28" s="22"/>
      <c r="G28" s="22"/>
      <c r="H28" s="22"/>
      <c r="I28" s="22"/>
    </row>
    <row r="29" ht="15" customHeight="1" spans="1:9">
      <c r="A29" s="22"/>
      <c r="B29" s="22"/>
      <c r="C29" s="22"/>
      <c r="D29" s="22"/>
      <c r="E29" s="22"/>
      <c r="F29" s="22"/>
      <c r="G29" s="22"/>
      <c r="H29" s="22"/>
      <c r="I29" s="22"/>
    </row>
    <row r="30" ht="15" customHeight="1" spans="1:9">
      <c r="A30" s="22"/>
      <c r="B30" s="22"/>
      <c r="C30" s="22"/>
      <c r="D30" s="22"/>
      <c r="E30" s="22"/>
      <c r="F30" s="22"/>
      <c r="G30" s="22"/>
      <c r="H30" s="22"/>
      <c r="I30" s="22"/>
    </row>
    <row r="31" ht="15" customHeight="1" spans="1:9">
      <c r="A31" s="22"/>
      <c r="B31" s="22"/>
      <c r="C31" s="22"/>
      <c r="D31" s="22"/>
      <c r="E31" s="22"/>
      <c r="F31" s="22"/>
      <c r="G31" s="22"/>
      <c r="H31" s="22"/>
      <c r="I31" s="22"/>
    </row>
    <row r="32" ht="15" customHeight="1" spans="1:9">
      <c r="A32" s="22"/>
      <c r="B32" s="22"/>
      <c r="C32" s="22"/>
      <c r="D32" s="22"/>
      <c r="E32" s="22"/>
      <c r="F32" s="22"/>
      <c r="G32" s="22"/>
      <c r="H32" s="22"/>
      <c r="I32" s="22"/>
    </row>
    <row r="33" ht="15" customHeight="1" spans="1:9">
      <c r="A33" s="22"/>
      <c r="B33" s="22"/>
      <c r="C33" s="22"/>
      <c r="D33" s="22"/>
      <c r="E33" s="22"/>
      <c r="F33" s="22"/>
      <c r="G33" s="22"/>
      <c r="H33" s="22"/>
      <c r="I33" s="22"/>
    </row>
    <row r="34" ht="15" customHeight="1" spans="1:9">
      <c r="A34" s="22"/>
      <c r="B34" s="22"/>
      <c r="C34" s="22"/>
      <c r="D34" s="22"/>
      <c r="E34" s="22"/>
      <c r="F34" s="22"/>
      <c r="G34" s="22"/>
      <c r="H34" s="22"/>
      <c r="I34" s="22"/>
    </row>
    <row r="35" ht="15" customHeight="1" spans="1:9">
      <c r="A35" s="22"/>
      <c r="B35" s="22"/>
      <c r="C35" s="22"/>
      <c r="D35" s="22"/>
      <c r="E35" s="22"/>
      <c r="F35" s="22"/>
      <c r="G35" s="22"/>
      <c r="H35" s="22"/>
      <c r="I35" s="22"/>
    </row>
    <row r="36" ht="15" customHeight="1" spans="1:9">
      <c r="A36" s="22"/>
      <c r="B36" s="22"/>
      <c r="C36" s="22"/>
      <c r="D36" s="22"/>
      <c r="E36" s="22"/>
      <c r="F36" s="22"/>
      <c r="G36" s="22"/>
      <c r="H36" s="22"/>
      <c r="I36" s="22"/>
    </row>
    <row r="37" ht="15" customHeight="1" spans="1:9">
      <c r="A37" s="22"/>
      <c r="B37" s="22"/>
      <c r="C37" s="22"/>
      <c r="D37" s="22"/>
      <c r="E37" s="22"/>
      <c r="F37" s="22"/>
      <c r="G37" s="22"/>
      <c r="H37" s="22"/>
      <c r="I37" s="22"/>
    </row>
  </sheetData>
  <mergeCells count="6">
    <mergeCell ref="A1:C1"/>
    <mergeCell ref="A2:D2"/>
    <mergeCell ref="A4:A5"/>
    <mergeCell ref="B4:B5"/>
    <mergeCell ref="C4:C5"/>
    <mergeCell ref="D4:D5"/>
  </mergeCells>
  <printOptions horizontalCentered="1"/>
  <pageMargins left="0.984027777777778" right="0.984027777777778" top="0.984027777777778" bottom="0.786805555555556" header="0.507638888888889" footer="0.2"/>
  <pageSetup paperSize="9" orientation="landscape" verticalDpi="18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showZeros="0" topLeftCell="A4" workbookViewId="0">
      <selection activeCell="D13" sqref="D13"/>
    </sheetView>
  </sheetViews>
  <sheetFormatPr defaultColWidth="9" defaultRowHeight="14.25"/>
  <cols>
    <col min="1" max="1" width="44" customWidth="1"/>
    <col min="2" max="2" width="22.75" style="133" customWidth="1"/>
    <col min="3" max="3" width="23.0833333333333" style="133" customWidth="1"/>
    <col min="4" max="4" width="24" customWidth="1"/>
  </cols>
  <sheetData>
    <row r="1" s="19" customFormat="1" ht="18.75" spans="1:3">
      <c r="A1" s="20"/>
      <c r="B1" s="20"/>
      <c r="C1" s="20"/>
    </row>
    <row r="2" ht="30" customHeight="1" spans="1:9">
      <c r="A2" s="34" t="s">
        <v>700</v>
      </c>
      <c r="B2" s="34"/>
      <c r="C2" s="34"/>
      <c r="D2" s="34"/>
      <c r="E2" s="22"/>
      <c r="F2" s="22"/>
      <c r="G2" s="22"/>
      <c r="H2" s="22"/>
      <c r="I2" s="22"/>
    </row>
    <row r="3" ht="23.25" customHeight="1" spans="1:9">
      <c r="A3" s="35" t="s">
        <v>701</v>
      </c>
      <c r="B3" s="134"/>
      <c r="C3" s="55" t="s">
        <v>143</v>
      </c>
      <c r="D3" s="55"/>
      <c r="E3" s="22"/>
      <c r="F3" s="22"/>
      <c r="G3" s="22"/>
      <c r="H3" s="22"/>
      <c r="I3" s="22"/>
    </row>
    <row r="4" ht="15" customHeight="1" spans="1:9">
      <c r="A4" s="135" t="s">
        <v>696</v>
      </c>
      <c r="B4" s="135" t="s">
        <v>145</v>
      </c>
      <c r="C4" s="135" t="s">
        <v>702</v>
      </c>
      <c r="D4" s="135" t="s">
        <v>703</v>
      </c>
      <c r="E4" s="22"/>
      <c r="F4" s="22"/>
      <c r="G4" s="22"/>
      <c r="H4" s="22"/>
      <c r="I4" s="22"/>
    </row>
    <row r="5" ht="15" customHeight="1" spans="1:9">
      <c r="A5" s="136"/>
      <c r="B5" s="136"/>
      <c r="C5" s="136"/>
      <c r="D5" s="136"/>
      <c r="E5" s="22"/>
      <c r="F5" s="22"/>
      <c r="G5" s="22"/>
      <c r="H5" s="22"/>
      <c r="I5" s="22"/>
    </row>
    <row r="6" ht="27" customHeight="1" spans="1:9">
      <c r="A6" s="137" t="s">
        <v>684</v>
      </c>
      <c r="B6" s="136"/>
      <c r="C6" s="14">
        <v>1</v>
      </c>
      <c r="D6" s="136"/>
      <c r="E6" s="22"/>
      <c r="F6" s="22"/>
      <c r="G6" s="22"/>
      <c r="H6" s="22"/>
      <c r="I6" s="22"/>
    </row>
    <row r="7" s="121" customFormat="1" ht="27" customHeight="1" spans="1:9">
      <c r="A7" s="138" t="s">
        <v>685</v>
      </c>
      <c r="B7" s="139">
        <v>7900</v>
      </c>
      <c r="C7" s="139">
        <v>6616</v>
      </c>
      <c r="D7" s="140">
        <f>(C7-B7)/B7*100</f>
        <v>-16.253164556962</v>
      </c>
      <c r="E7" s="22"/>
      <c r="F7" s="22"/>
      <c r="G7" s="22"/>
      <c r="H7" s="22"/>
      <c r="I7" s="22"/>
    </row>
    <row r="8" s="121" customFormat="1" ht="27" customHeight="1" spans="1:9">
      <c r="A8" s="141" t="s">
        <v>686</v>
      </c>
      <c r="B8" s="142"/>
      <c r="C8" s="142">
        <v>115</v>
      </c>
      <c r="D8" s="140"/>
      <c r="E8" s="22"/>
      <c r="F8" s="22"/>
      <c r="G8" s="22"/>
      <c r="H8" s="22"/>
      <c r="I8" s="22"/>
    </row>
    <row r="9" s="121" customFormat="1" ht="27" customHeight="1" spans="1:9">
      <c r="A9" s="141" t="s">
        <v>687</v>
      </c>
      <c r="B9" s="142">
        <v>260</v>
      </c>
      <c r="C9" s="142">
        <v>629</v>
      </c>
      <c r="D9" s="140"/>
      <c r="E9" s="22"/>
      <c r="F9" s="22"/>
      <c r="G9" s="22"/>
      <c r="H9" s="22"/>
      <c r="I9" s="22"/>
    </row>
    <row r="10" ht="27" customHeight="1" spans="1:9">
      <c r="A10" s="143" t="s">
        <v>688</v>
      </c>
      <c r="B10" s="142">
        <f>SUM(B7:B9)</f>
        <v>8160</v>
      </c>
      <c r="C10" s="142">
        <f>SUM(C6:C9)</f>
        <v>7361</v>
      </c>
      <c r="D10" s="140">
        <f>(C10-B10)/B10*100</f>
        <v>-9.79166666666667</v>
      </c>
      <c r="E10" s="22"/>
      <c r="F10" s="22"/>
      <c r="G10" s="22"/>
      <c r="H10" s="22"/>
      <c r="I10" s="22"/>
    </row>
    <row r="11" ht="27" customHeight="1" spans="1:9">
      <c r="A11" s="141" t="s">
        <v>689</v>
      </c>
      <c r="B11" s="142"/>
      <c r="C11" s="142"/>
      <c r="D11" s="144"/>
      <c r="E11" s="22"/>
      <c r="F11" s="22"/>
      <c r="G11" s="22"/>
      <c r="H11" s="22"/>
      <c r="I11" s="22"/>
    </row>
    <row r="12" ht="27" customHeight="1" spans="1:9">
      <c r="A12" s="141" t="s">
        <v>690</v>
      </c>
      <c r="B12" s="142"/>
      <c r="C12" s="142"/>
      <c r="D12" s="144"/>
      <c r="E12" s="22"/>
      <c r="F12" s="22"/>
      <c r="G12" s="22"/>
      <c r="H12" s="22"/>
      <c r="I12" s="22"/>
    </row>
    <row r="13" s="106" customFormat="1" ht="27" customHeight="1" spans="1:9">
      <c r="A13" s="141" t="s">
        <v>691</v>
      </c>
      <c r="B13" s="145">
        <v>7100</v>
      </c>
      <c r="C13" s="145"/>
      <c r="D13" s="144"/>
      <c r="E13" s="146"/>
      <c r="F13" s="146"/>
      <c r="G13" s="146"/>
      <c r="H13" s="146"/>
      <c r="I13" s="146"/>
    </row>
    <row r="14" ht="27" customHeight="1" spans="1:9">
      <c r="A14" s="141" t="s">
        <v>692</v>
      </c>
      <c r="B14" s="142"/>
      <c r="C14" s="142"/>
      <c r="D14" s="144"/>
      <c r="E14" s="22"/>
      <c r="F14" s="22"/>
      <c r="G14" s="22"/>
      <c r="H14" s="22"/>
      <c r="I14" s="22"/>
    </row>
    <row r="15" s="132" customFormat="1" ht="27" customHeight="1" spans="1:9">
      <c r="A15" s="136" t="s">
        <v>693</v>
      </c>
      <c r="B15" s="136">
        <f>SUM(B10:B14)</f>
        <v>15260</v>
      </c>
      <c r="C15" s="136">
        <f>SUM(C10:C14)</f>
        <v>7361</v>
      </c>
      <c r="D15" s="147">
        <f>(C15-B15)/B15*100</f>
        <v>-51.7627785058978</v>
      </c>
      <c r="E15" s="74"/>
      <c r="F15" s="74"/>
      <c r="G15" s="74"/>
      <c r="H15" s="74"/>
      <c r="I15" s="74"/>
    </row>
    <row r="16" ht="15" customHeight="1" spans="1:9">
      <c r="A16" s="146"/>
      <c r="B16" s="52"/>
      <c r="C16" s="52"/>
      <c r="D16" s="22"/>
      <c r="E16" s="22"/>
      <c r="F16" s="22"/>
      <c r="G16" s="22"/>
      <c r="H16" s="22"/>
      <c r="I16" s="22"/>
    </row>
    <row r="17" ht="15" customHeight="1" spans="1:9">
      <c r="A17" s="22"/>
      <c r="B17" s="148"/>
      <c r="C17" s="148"/>
      <c r="D17" s="22"/>
      <c r="E17" s="22"/>
      <c r="F17" s="22"/>
      <c r="G17" s="22"/>
      <c r="H17" s="22"/>
      <c r="I17" s="22"/>
    </row>
    <row r="18" ht="15" customHeight="1" spans="1:9">
      <c r="A18" s="22"/>
      <c r="B18" s="148"/>
      <c r="C18" s="148"/>
      <c r="D18" s="22"/>
      <c r="E18" s="22"/>
      <c r="F18" s="22"/>
      <c r="G18" s="22"/>
      <c r="H18" s="22"/>
      <c r="I18" s="22"/>
    </row>
    <row r="19" ht="15" customHeight="1" spans="1:9">
      <c r="A19" s="22"/>
      <c r="B19" s="148"/>
      <c r="C19" s="148"/>
      <c r="D19" s="22"/>
      <c r="E19" s="22"/>
      <c r="F19" s="22"/>
      <c r="G19" s="22"/>
      <c r="H19" s="22"/>
      <c r="I19" s="22"/>
    </row>
    <row r="20" ht="15" customHeight="1" spans="1:9">
      <c r="A20" s="22"/>
      <c r="B20" s="148"/>
      <c r="C20" s="148"/>
      <c r="D20" s="22"/>
      <c r="E20" s="22"/>
      <c r="F20" s="22"/>
      <c r="G20" s="22"/>
      <c r="H20" s="22"/>
      <c r="I20" s="22"/>
    </row>
    <row r="21" ht="15" customHeight="1" spans="1:9">
      <c r="A21" s="22"/>
      <c r="B21" s="148"/>
      <c r="C21" s="148"/>
      <c r="D21" s="22"/>
      <c r="E21" s="22"/>
      <c r="F21" s="22"/>
      <c r="G21" s="22"/>
      <c r="H21" s="22"/>
      <c r="I21" s="22"/>
    </row>
    <row r="22" ht="15" customHeight="1" spans="1:9">
      <c r="A22" s="22"/>
      <c r="B22" s="148"/>
      <c r="C22" s="148"/>
      <c r="D22" s="22"/>
      <c r="E22" s="22"/>
      <c r="F22" s="22"/>
      <c r="G22" s="22"/>
      <c r="H22" s="22"/>
      <c r="I22" s="22"/>
    </row>
    <row r="23" ht="15" customHeight="1" spans="1:9">
      <c r="A23" s="22"/>
      <c r="B23" s="148"/>
      <c r="C23" s="148"/>
      <c r="D23" s="22"/>
      <c r="E23" s="22"/>
      <c r="F23" s="22"/>
      <c r="G23" s="22"/>
      <c r="H23" s="22"/>
      <c r="I23" s="22"/>
    </row>
    <row r="24" ht="15" customHeight="1" spans="1:9">
      <c r="A24" s="22"/>
      <c r="B24" s="148"/>
      <c r="C24" s="148"/>
      <c r="D24" s="22"/>
      <c r="E24" s="22"/>
      <c r="F24" s="22"/>
      <c r="G24" s="22"/>
      <c r="H24" s="22"/>
      <c r="I24" s="22"/>
    </row>
    <row r="25" ht="15" customHeight="1" spans="1:9">
      <c r="A25" s="22"/>
      <c r="B25" s="148"/>
      <c r="C25" s="148"/>
      <c r="D25" s="22"/>
      <c r="E25" s="22"/>
      <c r="F25" s="22"/>
      <c r="G25" s="22"/>
      <c r="H25" s="22"/>
      <c r="I25" s="22"/>
    </row>
    <row r="26" ht="15" customHeight="1" spans="1:9">
      <c r="A26" s="22"/>
      <c r="B26" s="148"/>
      <c r="C26" s="148"/>
      <c r="D26" s="22"/>
      <c r="E26" s="22"/>
      <c r="F26" s="22"/>
      <c r="G26" s="22"/>
      <c r="H26" s="22"/>
      <c r="I26" s="22"/>
    </row>
    <row r="27" ht="15" customHeight="1" spans="1:9">
      <c r="A27" s="22"/>
      <c r="B27" s="148"/>
      <c r="C27" s="148"/>
      <c r="D27" s="22"/>
      <c r="E27" s="22"/>
      <c r="F27" s="22"/>
      <c r="G27" s="22"/>
      <c r="H27" s="22"/>
      <c r="I27" s="22"/>
    </row>
    <row r="28" ht="15" customHeight="1" spans="1:9">
      <c r="A28" s="22"/>
      <c r="B28" s="148"/>
      <c r="C28" s="148"/>
      <c r="D28" s="22"/>
      <c r="E28" s="22"/>
      <c r="F28" s="22"/>
      <c r="G28" s="22"/>
      <c r="H28" s="22"/>
      <c r="I28" s="22"/>
    </row>
    <row r="29" ht="15" customHeight="1" spans="1:9">
      <c r="A29" s="22"/>
      <c r="B29" s="148"/>
      <c r="C29" s="148"/>
      <c r="D29" s="22"/>
      <c r="E29" s="22"/>
      <c r="F29" s="22"/>
      <c r="G29" s="22"/>
      <c r="H29" s="22"/>
      <c r="I29" s="22"/>
    </row>
    <row r="30" ht="15" customHeight="1" spans="1:9">
      <c r="A30" s="22"/>
      <c r="B30" s="148"/>
      <c r="C30" s="148"/>
      <c r="D30" s="22"/>
      <c r="E30" s="22"/>
      <c r="F30" s="22"/>
      <c r="G30" s="22"/>
      <c r="H30" s="22"/>
      <c r="I30" s="22"/>
    </row>
    <row r="31" ht="15" customHeight="1" spans="1:9">
      <c r="A31" s="22"/>
      <c r="B31" s="148"/>
      <c r="C31" s="148"/>
      <c r="D31" s="22"/>
      <c r="E31" s="22"/>
      <c r="F31" s="22"/>
      <c r="G31" s="22"/>
      <c r="H31" s="22"/>
      <c r="I31" s="22"/>
    </row>
    <row r="32" ht="15" customHeight="1" spans="1:9">
      <c r="A32" s="22"/>
      <c r="B32" s="148"/>
      <c r="C32" s="148"/>
      <c r="D32" s="22"/>
      <c r="E32" s="22"/>
      <c r="F32" s="22"/>
      <c r="G32" s="22"/>
      <c r="H32" s="22"/>
      <c r="I32" s="22"/>
    </row>
    <row r="33" ht="15" customHeight="1" spans="1:9">
      <c r="A33" s="22"/>
      <c r="B33" s="148"/>
      <c r="C33" s="148"/>
      <c r="D33" s="22"/>
      <c r="E33" s="22"/>
      <c r="F33" s="22"/>
      <c r="G33" s="22"/>
      <c r="H33" s="22"/>
      <c r="I33" s="22"/>
    </row>
    <row r="34" ht="15" customHeight="1" spans="1:9">
      <c r="A34" s="22"/>
      <c r="B34" s="148"/>
      <c r="C34" s="148"/>
      <c r="D34" s="22"/>
      <c r="E34" s="22"/>
      <c r="F34" s="22"/>
      <c r="G34" s="22"/>
      <c r="H34" s="22"/>
      <c r="I34" s="22"/>
    </row>
    <row r="35" ht="15" customHeight="1" spans="1:9">
      <c r="A35" s="22"/>
      <c r="B35" s="148"/>
      <c r="C35" s="148"/>
      <c r="D35" s="22"/>
      <c r="E35" s="22"/>
      <c r="F35" s="22"/>
      <c r="G35" s="22"/>
      <c r="H35" s="22"/>
      <c r="I35" s="22"/>
    </row>
    <row r="36" ht="15" customHeight="1" spans="1:9">
      <c r="A36" s="22"/>
      <c r="B36" s="148"/>
      <c r="C36" s="148"/>
      <c r="D36" s="22"/>
      <c r="E36" s="22"/>
      <c r="F36" s="22"/>
      <c r="G36" s="22"/>
      <c r="H36" s="22"/>
      <c r="I36" s="22"/>
    </row>
    <row r="37" ht="15" customHeight="1" spans="1:9">
      <c r="A37" s="22"/>
      <c r="B37" s="148"/>
      <c r="C37" s="148"/>
      <c r="D37" s="22"/>
      <c r="E37" s="22"/>
      <c r="F37" s="22"/>
      <c r="G37" s="22"/>
      <c r="H37" s="22"/>
      <c r="I37" s="22"/>
    </row>
    <row r="38" ht="15" customHeight="1" spans="1:9">
      <c r="A38" s="22"/>
      <c r="B38" s="148"/>
      <c r="C38" s="148"/>
      <c r="D38" s="22"/>
      <c r="E38" s="22"/>
      <c r="F38" s="22"/>
      <c r="G38" s="22"/>
      <c r="H38" s="22"/>
      <c r="I38" s="22"/>
    </row>
    <row r="39" ht="15" customHeight="1" spans="1:9">
      <c r="A39" s="22"/>
      <c r="B39" s="148"/>
      <c r="C39" s="148"/>
      <c r="D39" s="22"/>
      <c r="E39" s="22"/>
      <c r="F39" s="22"/>
      <c r="G39" s="22"/>
      <c r="H39" s="22"/>
      <c r="I39" s="22"/>
    </row>
  </sheetData>
  <mergeCells count="7">
    <mergeCell ref="A1:C1"/>
    <mergeCell ref="A2:D2"/>
    <mergeCell ref="C3:D3"/>
    <mergeCell ref="A4:A5"/>
    <mergeCell ref="B4:B5"/>
    <mergeCell ref="C4:C5"/>
    <mergeCell ref="D4:D5"/>
  </mergeCells>
  <printOptions horizontalCentered="1"/>
  <pageMargins left="0.984027777777778" right="0.984027777777778" top="0.786805555555556" bottom="0.984027777777778" header="0.507638888888889" footer="0.2"/>
  <pageSetup paperSize="9" orientation="landscape" verticalDpi="18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7"/>
  <sheetViews>
    <sheetView workbookViewId="0">
      <selection activeCell="E8" sqref="E8"/>
    </sheetView>
  </sheetViews>
  <sheetFormatPr defaultColWidth="9" defaultRowHeight="14.25" outlineLevelCol="1"/>
  <cols>
    <col min="1" max="1" width="61.5" customWidth="1"/>
    <col min="2" max="2" width="55.0833333333333" customWidth="1"/>
  </cols>
  <sheetData>
    <row r="1" s="19" customFormat="1" ht="18.75" spans="1:2">
      <c r="A1" s="20"/>
      <c r="B1" s="20"/>
    </row>
    <row r="2" ht="36" customHeight="1" spans="1:2">
      <c r="A2" s="34" t="s">
        <v>704</v>
      </c>
      <c r="B2" s="34"/>
    </row>
    <row r="3" s="121" customFormat="1" ht="32.25" customHeight="1" spans="1:2">
      <c r="A3" s="122" t="s">
        <v>705</v>
      </c>
      <c r="B3" s="123" t="s">
        <v>47</v>
      </c>
    </row>
    <row r="4" ht="18.75" customHeight="1" spans="1:2">
      <c r="A4" s="124" t="s">
        <v>706</v>
      </c>
      <c r="B4" s="124" t="s">
        <v>707</v>
      </c>
    </row>
    <row r="5" ht="18.75" customHeight="1" spans="1:2">
      <c r="A5" s="125" t="s">
        <v>708</v>
      </c>
      <c r="B5" s="126"/>
    </row>
    <row r="6" ht="18.75" customHeight="1" spans="1:2">
      <c r="A6" s="127" t="s">
        <v>709</v>
      </c>
      <c r="B6" s="126"/>
    </row>
    <row r="7" ht="18.75" customHeight="1" spans="1:2">
      <c r="A7" s="127" t="s">
        <v>710</v>
      </c>
      <c r="B7" s="126"/>
    </row>
    <row r="8" ht="18.75" customHeight="1" spans="1:2">
      <c r="A8" s="127" t="s">
        <v>711</v>
      </c>
      <c r="B8" s="126"/>
    </row>
    <row r="9" ht="18.75" customHeight="1" spans="1:2">
      <c r="A9" s="127" t="s">
        <v>712</v>
      </c>
      <c r="B9" s="126"/>
    </row>
    <row r="10" ht="18.75" customHeight="1" spans="1:2">
      <c r="A10" s="127" t="s">
        <v>713</v>
      </c>
      <c r="B10" s="126"/>
    </row>
    <row r="11" ht="18.75" customHeight="1" spans="1:2">
      <c r="A11" s="127" t="s">
        <v>714</v>
      </c>
      <c r="B11" s="126"/>
    </row>
    <row r="12" ht="18.75" customHeight="1" spans="1:2">
      <c r="A12" s="127" t="s">
        <v>715</v>
      </c>
      <c r="B12" s="126"/>
    </row>
    <row r="13" ht="18.75" customHeight="1" spans="1:2">
      <c r="A13" s="127" t="s">
        <v>716</v>
      </c>
      <c r="B13" s="126"/>
    </row>
    <row r="14" ht="18.75" customHeight="1" spans="1:2">
      <c r="A14" s="127" t="s">
        <v>717</v>
      </c>
      <c r="B14" s="126"/>
    </row>
    <row r="15" ht="18.75" customHeight="1" spans="1:2">
      <c r="A15" s="127" t="s">
        <v>718</v>
      </c>
      <c r="B15" s="126"/>
    </row>
    <row r="16" ht="18.75" customHeight="1" spans="1:2">
      <c r="A16" s="127" t="s">
        <v>719</v>
      </c>
      <c r="B16" s="126"/>
    </row>
    <row r="17" ht="18.75" customHeight="1" spans="1:2">
      <c r="A17" s="127" t="s">
        <v>720</v>
      </c>
      <c r="B17" s="126"/>
    </row>
    <row r="18" ht="18.75" customHeight="1" spans="1:2">
      <c r="A18" s="127" t="s">
        <v>721</v>
      </c>
      <c r="B18" s="126"/>
    </row>
    <row r="19" ht="18.75" customHeight="1" spans="1:2">
      <c r="A19" s="127" t="s">
        <v>722</v>
      </c>
      <c r="B19" s="126"/>
    </row>
    <row r="20" ht="18.75" customHeight="1" spans="1:2">
      <c r="A20" s="124" t="s">
        <v>723</v>
      </c>
      <c r="B20" s="128"/>
    </row>
    <row r="21" ht="15" customHeight="1" spans="1:2">
      <c r="A21" s="129"/>
      <c r="B21" s="130"/>
    </row>
    <row r="22" ht="19.5" customHeight="1" spans="1:2">
      <c r="A22" s="131" t="s">
        <v>724</v>
      </c>
      <c r="B22" s="131"/>
    </row>
    <row r="23" ht="15" customHeight="1" spans="1:2">
      <c r="A23" s="91"/>
      <c r="B23" s="91"/>
    </row>
    <row r="24" ht="15" customHeight="1" spans="1:2">
      <c r="A24" s="22"/>
      <c r="B24" s="22"/>
    </row>
    <row r="25" ht="15" customHeight="1" spans="1:2">
      <c r="A25" s="22"/>
      <c r="B25" s="22"/>
    </row>
    <row r="26" ht="15" customHeight="1" spans="1:2">
      <c r="A26" s="22"/>
      <c r="B26" s="22"/>
    </row>
    <row r="27" ht="15" customHeight="1" spans="1:2">
      <c r="A27" s="22"/>
      <c r="B27" s="22"/>
    </row>
    <row r="28" ht="15" customHeight="1" spans="1:2">
      <c r="A28" s="22"/>
      <c r="B28" s="22"/>
    </row>
    <row r="29" ht="15" customHeight="1" spans="1:2">
      <c r="A29" s="22"/>
      <c r="B29" s="22"/>
    </row>
    <row r="30" ht="15" customHeight="1" spans="1:2">
      <c r="A30" s="22"/>
      <c r="B30" s="22"/>
    </row>
    <row r="31" ht="15" customHeight="1" spans="1:2">
      <c r="A31" s="22"/>
      <c r="B31" s="22"/>
    </row>
    <row r="32" ht="15" customHeight="1" spans="1:2">
      <c r="A32" s="22"/>
      <c r="B32" s="22"/>
    </row>
    <row r="33" ht="15" customHeight="1" spans="1:2">
      <c r="A33" s="22"/>
      <c r="B33" s="22"/>
    </row>
    <row r="34" ht="15" customHeight="1" spans="1:2">
      <c r="A34" s="22"/>
      <c r="B34" s="22"/>
    </row>
    <row r="35" ht="15" customHeight="1" spans="1:2">
      <c r="A35" s="22"/>
      <c r="B35" s="22"/>
    </row>
    <row r="36" ht="15" customHeight="1" spans="1:2">
      <c r="A36" s="22"/>
      <c r="B36" s="22"/>
    </row>
    <row r="37" ht="15" customHeight="1" spans="1:2">
      <c r="A37" s="22"/>
      <c r="B37" s="22"/>
    </row>
    <row r="38" ht="15" customHeight="1" spans="1:2">
      <c r="A38" s="22"/>
      <c r="B38" s="22"/>
    </row>
    <row r="39" ht="15" customHeight="1" spans="1:2">
      <c r="A39" s="22"/>
      <c r="B39" s="22"/>
    </row>
    <row r="40" ht="15" customHeight="1" spans="1:2">
      <c r="A40" s="22"/>
      <c r="B40" s="22"/>
    </row>
    <row r="41" ht="15" customHeight="1" spans="1:2">
      <c r="A41" s="22"/>
      <c r="B41" s="22"/>
    </row>
    <row r="42" ht="15" customHeight="1" spans="1:2">
      <c r="A42" s="22"/>
      <c r="B42" s="22"/>
    </row>
    <row r="43" ht="15" customHeight="1" spans="1:2">
      <c r="A43" s="22"/>
      <c r="B43" s="22"/>
    </row>
    <row r="44" ht="15" customHeight="1" spans="1:2">
      <c r="A44" s="22"/>
      <c r="B44" s="22"/>
    </row>
    <row r="45" ht="15" customHeight="1" spans="1:2">
      <c r="A45" s="22"/>
      <c r="B45" s="22"/>
    </row>
    <row r="46" ht="15" customHeight="1" spans="1:2">
      <c r="A46" s="22"/>
      <c r="B46" s="22"/>
    </row>
    <row r="47" ht="15" customHeight="1" spans="1:2">
      <c r="A47" s="22"/>
      <c r="B47" s="22"/>
    </row>
  </sheetData>
  <mergeCells count="3">
    <mergeCell ref="A1:B1"/>
    <mergeCell ref="A2:B2"/>
    <mergeCell ref="A22:B22"/>
  </mergeCells>
  <printOptions horizontalCentered="1"/>
  <pageMargins left="0.78740157480315" right="0.78740157480315" top="0.78740157480315" bottom="0.984251968503937" header="0.511811023622047" footer="0.511811023622047"/>
  <pageSetup paperSize="9" orientation="landscape"/>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
  <sheetViews>
    <sheetView showZeros="0" topLeftCell="A16" workbookViewId="0">
      <selection activeCell="C21" sqref="C21"/>
    </sheetView>
  </sheetViews>
  <sheetFormatPr defaultColWidth="9" defaultRowHeight="14.25"/>
  <cols>
    <col min="1" max="1" width="33.25" customWidth="1"/>
    <col min="2" max="2" width="26.5" style="106" customWidth="1"/>
    <col min="3" max="3" width="25.5833333333333" style="106" customWidth="1"/>
    <col min="4" max="4" width="28.8333333333333" customWidth="1"/>
    <col min="5" max="5" width="10.0833333333333" customWidth="1"/>
  </cols>
  <sheetData>
    <row r="1" s="19" customFormat="1" ht="18.75" spans="1:3">
      <c r="A1" s="20"/>
      <c r="B1" s="20"/>
      <c r="C1" s="20"/>
    </row>
    <row r="2" s="87" customFormat="1" ht="32.25" customHeight="1" spans="1:9">
      <c r="A2" s="34" t="s">
        <v>725</v>
      </c>
      <c r="B2" s="34"/>
      <c r="C2" s="34"/>
      <c r="D2" s="34"/>
      <c r="E2" s="115"/>
      <c r="F2" s="91"/>
      <c r="G2" s="91"/>
      <c r="H2" s="91"/>
      <c r="I2" s="91"/>
    </row>
    <row r="3" ht="35.25" customHeight="1" spans="1:9">
      <c r="A3" s="92" t="s">
        <v>726</v>
      </c>
      <c r="B3" s="107"/>
      <c r="C3" s="107"/>
      <c r="D3" s="37" t="s">
        <v>143</v>
      </c>
      <c r="E3" s="37"/>
      <c r="F3" s="22"/>
      <c r="G3" s="22"/>
      <c r="H3" s="22"/>
      <c r="I3" s="22"/>
    </row>
    <row r="4" s="89" customFormat="1" ht="18.75" customHeight="1" spans="1:9">
      <c r="A4" s="94" t="s">
        <v>727</v>
      </c>
      <c r="B4" s="94"/>
      <c r="C4" s="94"/>
      <c r="D4" s="94"/>
      <c r="E4" s="116"/>
      <c r="F4" s="105"/>
      <c r="G4" s="105"/>
      <c r="H4" s="105"/>
      <c r="I4" s="105"/>
    </row>
    <row r="5" s="89" customFormat="1" ht="18.75" customHeight="1" spans="1:9">
      <c r="A5" s="95" t="s">
        <v>640</v>
      </c>
      <c r="B5" s="94" t="s">
        <v>707</v>
      </c>
      <c r="C5" s="94" t="s">
        <v>728</v>
      </c>
      <c r="D5" s="96" t="s">
        <v>729</v>
      </c>
      <c r="E5" s="116"/>
      <c r="F5" s="105"/>
      <c r="G5" s="105"/>
      <c r="H5" s="105"/>
      <c r="I5" s="105"/>
    </row>
    <row r="6" s="88" customFormat="1" ht="18.75" customHeight="1" spans="1:9">
      <c r="A6" s="101" t="s">
        <v>730</v>
      </c>
      <c r="B6" s="98"/>
      <c r="C6" s="99"/>
      <c r="D6" s="100"/>
      <c r="E6" s="91"/>
      <c r="F6" s="91"/>
      <c r="G6" s="91"/>
      <c r="H6" s="91"/>
      <c r="I6" s="91"/>
    </row>
    <row r="7" s="88" customFormat="1" ht="18.75" customHeight="1" spans="1:9">
      <c r="A7" s="101" t="s">
        <v>731</v>
      </c>
      <c r="B7" s="108">
        <v>0</v>
      </c>
      <c r="C7" s="117">
        <v>300</v>
      </c>
      <c r="D7" s="100"/>
      <c r="E7" s="91"/>
      <c r="F7" s="91"/>
      <c r="G7" s="91"/>
      <c r="H7" s="91"/>
      <c r="I7" s="91"/>
    </row>
    <row r="8" s="88" customFormat="1" ht="18.75" customHeight="1" spans="1:9">
      <c r="A8" s="109"/>
      <c r="B8" s="99"/>
      <c r="C8" s="117"/>
      <c r="D8" s="100"/>
      <c r="E8" s="91"/>
      <c r="F8" s="91"/>
      <c r="G8" s="91"/>
      <c r="H8" s="91"/>
      <c r="I8" s="91"/>
    </row>
    <row r="9" s="88" customFormat="1" ht="18.75" customHeight="1" spans="1:9">
      <c r="A9" s="110"/>
      <c r="B9" s="108"/>
      <c r="C9" s="117"/>
      <c r="D9" s="100"/>
      <c r="E9" s="91"/>
      <c r="F9" s="91"/>
      <c r="G9" s="91"/>
      <c r="H9" s="91"/>
      <c r="I9" s="91"/>
    </row>
    <row r="10" s="88" customFormat="1" ht="18.75" customHeight="1" spans="1:9">
      <c r="A10" s="110"/>
      <c r="B10" s="108"/>
      <c r="C10" s="117"/>
      <c r="D10" s="100"/>
      <c r="E10" s="91"/>
      <c r="F10" s="91"/>
      <c r="G10" s="91"/>
      <c r="H10" s="91"/>
      <c r="I10" s="91"/>
    </row>
    <row r="11" s="88" customFormat="1" ht="18.75" customHeight="1" spans="1:9">
      <c r="A11" s="110"/>
      <c r="B11" s="108"/>
      <c r="C11" s="117"/>
      <c r="D11" s="100"/>
      <c r="E11" s="91"/>
      <c r="F11" s="91"/>
      <c r="G11" s="91"/>
      <c r="H11" s="91"/>
      <c r="I11" s="91"/>
    </row>
    <row r="12" s="88" customFormat="1" ht="18.75" customHeight="1" spans="1:9">
      <c r="A12" s="110"/>
      <c r="B12" s="108"/>
      <c r="C12" s="117"/>
      <c r="D12" s="100"/>
      <c r="E12" s="91"/>
      <c r="F12" s="91"/>
      <c r="G12" s="91"/>
      <c r="H12" s="91"/>
      <c r="I12" s="91"/>
    </row>
    <row r="13" s="88" customFormat="1" ht="18.75" customHeight="1" spans="1:9">
      <c r="A13" s="110"/>
      <c r="B13" s="108"/>
      <c r="C13" s="117"/>
      <c r="D13" s="100"/>
      <c r="E13" s="91"/>
      <c r="F13" s="91"/>
      <c r="G13" s="91"/>
      <c r="H13" s="91"/>
      <c r="I13" s="91"/>
    </row>
    <row r="14" s="88" customFormat="1" ht="18.75" customHeight="1" spans="1:9">
      <c r="A14" s="110"/>
      <c r="B14" s="108"/>
      <c r="C14" s="117"/>
      <c r="D14" s="100"/>
      <c r="E14" s="91"/>
      <c r="F14" s="91"/>
      <c r="G14" s="91"/>
      <c r="H14" s="91"/>
      <c r="I14" s="91"/>
    </row>
    <row r="15" s="88" customFormat="1" ht="18.75" customHeight="1" spans="1:9">
      <c r="A15" s="110"/>
      <c r="B15" s="108"/>
      <c r="C15" s="117"/>
      <c r="D15" s="100"/>
      <c r="E15" s="91"/>
      <c r="F15" s="91"/>
      <c r="G15" s="91"/>
      <c r="H15" s="91"/>
      <c r="I15" s="91"/>
    </row>
    <row r="16" s="88" customFormat="1" ht="18.75" customHeight="1" spans="1:9">
      <c r="A16" s="110"/>
      <c r="B16" s="108"/>
      <c r="C16" s="117"/>
      <c r="D16" s="100"/>
      <c r="E16" s="91"/>
      <c r="F16" s="91"/>
      <c r="G16" s="91"/>
      <c r="H16" s="91"/>
      <c r="I16" s="91"/>
    </row>
    <row r="17" s="88" customFormat="1" ht="18.75" customHeight="1" spans="1:9">
      <c r="A17" s="110"/>
      <c r="B17" s="108"/>
      <c r="C17" s="117"/>
      <c r="D17" s="100"/>
      <c r="E17" s="91"/>
      <c r="F17" s="91"/>
      <c r="G17" s="91"/>
      <c r="H17" s="91"/>
      <c r="I17" s="91"/>
    </row>
    <row r="18" s="88" customFormat="1" ht="18.75" customHeight="1" spans="1:9">
      <c r="A18" s="110"/>
      <c r="B18" s="108"/>
      <c r="C18" s="117"/>
      <c r="D18" s="100"/>
      <c r="E18" s="91"/>
      <c r="F18" s="91"/>
      <c r="G18" s="91"/>
      <c r="H18" s="91"/>
      <c r="I18" s="91"/>
    </row>
    <row r="19" s="89" customFormat="1" ht="18.75" customHeight="1" spans="1:9">
      <c r="A19" s="95" t="s">
        <v>675</v>
      </c>
      <c r="B19" s="111">
        <f>SUM(B6:B7)</f>
        <v>0</v>
      </c>
      <c r="C19" s="119">
        <f>SUM(C6:C7)</f>
        <v>300</v>
      </c>
      <c r="D19" s="104"/>
      <c r="E19" s="105"/>
      <c r="F19" s="105"/>
      <c r="G19" s="105"/>
      <c r="H19" s="105"/>
      <c r="I19" s="105"/>
    </row>
    <row r="20" s="88" customFormat="1" ht="18.75" customHeight="1" spans="1:9">
      <c r="A20" s="101" t="s">
        <v>173</v>
      </c>
      <c r="B20" s="98"/>
      <c r="C20" s="117"/>
      <c r="D20" s="100"/>
      <c r="E20" s="91"/>
      <c r="F20" s="91"/>
      <c r="G20" s="91"/>
      <c r="H20" s="91"/>
      <c r="I20" s="91"/>
    </row>
    <row r="21" s="89" customFormat="1" ht="18.75" customHeight="1" spans="1:9">
      <c r="A21" s="95" t="s">
        <v>126</v>
      </c>
      <c r="B21" s="112">
        <f>SUM(B9:B20)</f>
        <v>0</v>
      </c>
      <c r="C21" s="119">
        <f>SUM(C19:C20)</f>
        <v>300</v>
      </c>
      <c r="D21" s="104"/>
      <c r="E21" s="105"/>
      <c r="F21" s="105"/>
      <c r="G21" s="105"/>
      <c r="H21" s="105"/>
      <c r="I21" s="105"/>
    </row>
    <row r="22" s="87" customFormat="1" ht="15" customHeight="1" spans="1:9">
      <c r="A22" s="91"/>
      <c r="B22" s="113"/>
      <c r="C22" s="120"/>
      <c r="D22" s="91"/>
      <c r="E22" s="91"/>
      <c r="F22" s="91"/>
      <c r="G22" s="91"/>
      <c r="H22" s="91"/>
      <c r="I22" s="91"/>
    </row>
    <row r="23" s="87" customFormat="1" ht="15" customHeight="1" spans="1:9">
      <c r="A23" s="105"/>
      <c r="B23" s="113"/>
      <c r="C23" s="113"/>
      <c r="D23" s="91"/>
      <c r="E23" s="91"/>
      <c r="F23" s="91"/>
      <c r="G23" s="91"/>
      <c r="H23" s="91"/>
      <c r="I23" s="91"/>
    </row>
    <row r="24" s="87" customFormat="1" ht="15" customHeight="1" spans="1:9">
      <c r="A24" s="91"/>
      <c r="B24" s="113"/>
      <c r="C24" s="113"/>
      <c r="D24" s="91"/>
      <c r="E24" s="91"/>
      <c r="F24" s="91"/>
      <c r="G24" s="91"/>
      <c r="H24" s="91"/>
      <c r="I24" s="91"/>
    </row>
    <row r="25" s="87" customFormat="1" ht="15" customHeight="1" spans="1:9">
      <c r="A25" s="91"/>
      <c r="B25" s="113"/>
      <c r="C25" s="113"/>
      <c r="D25" s="91"/>
      <c r="E25" s="91"/>
      <c r="F25" s="91"/>
      <c r="G25" s="91"/>
      <c r="H25" s="91"/>
      <c r="I25" s="91"/>
    </row>
    <row r="26" s="87" customFormat="1" ht="15" customHeight="1" spans="1:9">
      <c r="A26" s="91"/>
      <c r="B26" s="113"/>
      <c r="C26" s="113"/>
      <c r="D26" s="91"/>
      <c r="E26" s="91"/>
      <c r="F26" s="91"/>
      <c r="G26" s="91"/>
      <c r="H26" s="91"/>
      <c r="I26" s="91"/>
    </row>
    <row r="27" s="87" customFormat="1" ht="15" customHeight="1" spans="1:9">
      <c r="A27" s="91"/>
      <c r="B27" s="113"/>
      <c r="C27" s="113"/>
      <c r="D27" s="91"/>
      <c r="E27" s="91"/>
      <c r="F27" s="91"/>
      <c r="G27" s="91"/>
      <c r="H27" s="91"/>
      <c r="I27" s="91"/>
    </row>
    <row r="28" s="87" customFormat="1" ht="15" customHeight="1" spans="1:9">
      <c r="A28" s="91"/>
      <c r="B28" s="113"/>
      <c r="C28" s="113"/>
      <c r="D28" s="91"/>
      <c r="E28" s="91"/>
      <c r="F28" s="91"/>
      <c r="G28" s="91"/>
      <c r="H28" s="91"/>
      <c r="I28" s="91"/>
    </row>
    <row r="29" s="87" customFormat="1" ht="15" customHeight="1" spans="1:9">
      <c r="A29" s="91"/>
      <c r="B29" s="113"/>
      <c r="C29" s="113"/>
      <c r="D29" s="91"/>
      <c r="E29" s="91"/>
      <c r="F29" s="91"/>
      <c r="G29" s="91"/>
      <c r="H29" s="91"/>
      <c r="I29" s="91"/>
    </row>
    <row r="30" s="87" customFormat="1" ht="15" customHeight="1" spans="1:9">
      <c r="A30" s="91"/>
      <c r="B30" s="113"/>
      <c r="C30" s="113"/>
      <c r="D30" s="91"/>
      <c r="E30" s="91"/>
      <c r="F30" s="91"/>
      <c r="G30" s="91"/>
      <c r="H30" s="91"/>
      <c r="I30" s="91"/>
    </row>
    <row r="31" s="87" customFormat="1" ht="15" customHeight="1" spans="1:9">
      <c r="A31" s="91"/>
      <c r="B31" s="113"/>
      <c r="C31" s="113"/>
      <c r="D31" s="91"/>
      <c r="E31" s="91"/>
      <c r="F31" s="91"/>
      <c r="G31" s="91"/>
      <c r="H31" s="91"/>
      <c r="I31" s="91"/>
    </row>
    <row r="32" s="87" customFormat="1" ht="15" customHeight="1" spans="1:9">
      <c r="A32" s="91"/>
      <c r="B32" s="113"/>
      <c r="C32" s="113"/>
      <c r="D32" s="91"/>
      <c r="E32" s="91"/>
      <c r="F32" s="91"/>
      <c r="G32" s="91"/>
      <c r="H32" s="91"/>
      <c r="I32" s="91"/>
    </row>
    <row r="33" s="87" customFormat="1" ht="15" customHeight="1" spans="1:9">
      <c r="A33" s="91"/>
      <c r="B33" s="113"/>
      <c r="C33" s="113"/>
      <c r="D33" s="91"/>
      <c r="E33" s="91"/>
      <c r="F33" s="91"/>
      <c r="G33" s="91"/>
      <c r="H33" s="91"/>
      <c r="I33" s="91"/>
    </row>
    <row r="34" s="87" customFormat="1" ht="15" customHeight="1" spans="1:9">
      <c r="A34" s="91"/>
      <c r="B34" s="113"/>
      <c r="C34" s="113"/>
      <c r="D34" s="91"/>
      <c r="E34" s="91"/>
      <c r="F34" s="91"/>
      <c r="G34" s="91"/>
      <c r="H34" s="91"/>
      <c r="I34" s="91"/>
    </row>
    <row r="35" s="87" customFormat="1" ht="15" customHeight="1" spans="1:9">
      <c r="A35" s="91"/>
      <c r="B35" s="113"/>
      <c r="C35" s="113"/>
      <c r="D35" s="91"/>
      <c r="E35" s="91"/>
      <c r="F35" s="91"/>
      <c r="G35" s="91"/>
      <c r="H35" s="91"/>
      <c r="I35" s="91"/>
    </row>
    <row r="36" s="87" customFormat="1" ht="15" customHeight="1" spans="1:9">
      <c r="A36" s="91"/>
      <c r="B36" s="113"/>
      <c r="C36" s="113"/>
      <c r="D36" s="91"/>
      <c r="E36" s="91"/>
      <c r="F36" s="91"/>
      <c r="G36" s="91"/>
      <c r="H36" s="91"/>
      <c r="I36" s="91"/>
    </row>
    <row r="37" s="87" customFormat="1" ht="15" customHeight="1" spans="1:9">
      <c r="A37" s="91"/>
      <c r="B37" s="113"/>
      <c r="C37" s="113"/>
      <c r="D37" s="91"/>
      <c r="E37" s="91"/>
      <c r="F37" s="91"/>
      <c r="G37" s="91"/>
      <c r="H37" s="91"/>
      <c r="I37" s="91"/>
    </row>
    <row r="38" s="87" customFormat="1" ht="15" customHeight="1" spans="1:9">
      <c r="A38" s="91"/>
      <c r="B38" s="113"/>
      <c r="C38" s="113"/>
      <c r="D38" s="91"/>
      <c r="E38" s="91"/>
      <c r="F38" s="91"/>
      <c r="G38" s="91"/>
      <c r="H38" s="91"/>
      <c r="I38" s="91"/>
    </row>
    <row r="39" s="87" customFormat="1" ht="15" customHeight="1" spans="1:9">
      <c r="A39" s="91"/>
      <c r="B39" s="113"/>
      <c r="C39" s="113"/>
      <c r="D39" s="91"/>
      <c r="E39" s="91"/>
      <c r="F39" s="91"/>
      <c r="G39" s="91"/>
      <c r="H39" s="91"/>
      <c r="I39" s="91"/>
    </row>
    <row r="40" s="87" customFormat="1" ht="15" customHeight="1" spans="1:9">
      <c r="A40" s="91"/>
      <c r="B40" s="113"/>
      <c r="C40" s="113"/>
      <c r="D40" s="91"/>
      <c r="E40" s="91"/>
      <c r="F40" s="91"/>
      <c r="G40" s="91"/>
      <c r="H40" s="91"/>
      <c r="I40" s="91"/>
    </row>
    <row r="41" s="87" customFormat="1" ht="15" customHeight="1" spans="1:9">
      <c r="A41" s="91"/>
      <c r="B41" s="113"/>
      <c r="C41" s="113"/>
      <c r="D41" s="91"/>
      <c r="E41" s="91"/>
      <c r="F41" s="91"/>
      <c r="G41" s="91"/>
      <c r="H41" s="91"/>
      <c r="I41" s="91"/>
    </row>
    <row r="42" s="87" customFormat="1" ht="15" customHeight="1" spans="1:9">
      <c r="A42" s="91"/>
      <c r="B42" s="113"/>
      <c r="C42" s="113"/>
      <c r="D42" s="91"/>
      <c r="E42" s="91"/>
      <c r="F42" s="91"/>
      <c r="G42" s="91"/>
      <c r="H42" s="91"/>
      <c r="I42" s="91"/>
    </row>
    <row r="43" s="87" customFormat="1" ht="15" customHeight="1" spans="1:9">
      <c r="A43" s="91"/>
      <c r="B43" s="113"/>
      <c r="C43" s="113"/>
      <c r="D43" s="91"/>
      <c r="E43" s="91"/>
      <c r="F43" s="91"/>
      <c r="G43" s="91"/>
      <c r="H43" s="91"/>
      <c r="I43" s="91"/>
    </row>
    <row r="44" s="87" customFormat="1" ht="15" customHeight="1" spans="1:9">
      <c r="A44" s="91"/>
      <c r="B44" s="113"/>
      <c r="C44" s="113"/>
      <c r="D44" s="91"/>
      <c r="E44" s="91"/>
      <c r="F44" s="91"/>
      <c r="G44" s="91"/>
      <c r="H44" s="91"/>
      <c r="I44" s="91"/>
    </row>
    <row r="45" s="87" customFormat="1" ht="15" customHeight="1" spans="1:9">
      <c r="A45" s="91"/>
      <c r="B45" s="113"/>
      <c r="C45" s="113"/>
      <c r="D45" s="91"/>
      <c r="E45" s="91"/>
      <c r="F45" s="91"/>
      <c r="G45" s="91"/>
      <c r="H45" s="91"/>
      <c r="I45" s="91"/>
    </row>
    <row r="46" s="87" customFormat="1" ht="15" customHeight="1" spans="1:9">
      <c r="A46" s="91"/>
      <c r="B46" s="113"/>
      <c r="C46" s="113"/>
      <c r="D46" s="91"/>
      <c r="E46" s="91"/>
      <c r="F46" s="91"/>
      <c r="G46" s="91"/>
      <c r="H46" s="91"/>
      <c r="I46" s="91"/>
    </row>
    <row r="47" s="87" customFormat="1" spans="2:3">
      <c r="B47" s="114"/>
      <c r="C47" s="114"/>
    </row>
    <row r="48" s="87" customFormat="1" spans="2:3">
      <c r="B48" s="114"/>
      <c r="C48" s="114"/>
    </row>
    <row r="49" s="87" customFormat="1" spans="2:3">
      <c r="B49" s="114"/>
      <c r="C49" s="114"/>
    </row>
    <row r="50" s="87" customFormat="1" spans="2:3">
      <c r="B50" s="114"/>
      <c r="C50" s="114"/>
    </row>
    <row r="51" s="87" customFormat="1" spans="2:3">
      <c r="B51" s="114"/>
      <c r="C51" s="114"/>
    </row>
    <row r="52" s="87" customFormat="1" spans="2:3">
      <c r="B52" s="114"/>
      <c r="C52" s="114"/>
    </row>
    <row r="53" s="87" customFormat="1" spans="2:3">
      <c r="B53" s="114"/>
      <c r="C53" s="114"/>
    </row>
    <row r="54" s="87" customFormat="1" spans="2:3">
      <c r="B54" s="114"/>
      <c r="C54" s="114"/>
    </row>
    <row r="55" s="87" customFormat="1" spans="2:3">
      <c r="B55" s="114"/>
      <c r="C55" s="114"/>
    </row>
    <row r="56" s="87" customFormat="1" spans="2:3">
      <c r="B56" s="114"/>
      <c r="C56" s="114"/>
    </row>
    <row r="57" s="87" customFormat="1" spans="2:3">
      <c r="B57" s="114"/>
      <c r="C57" s="114"/>
    </row>
    <row r="58" s="87" customFormat="1" spans="2:3">
      <c r="B58" s="114"/>
      <c r="C58" s="114"/>
    </row>
    <row r="59" s="87" customFormat="1" spans="2:3">
      <c r="B59" s="114"/>
      <c r="C59" s="114"/>
    </row>
    <row r="60" s="87" customFormat="1" spans="1:5">
      <c r="A60"/>
      <c r="B60" s="106"/>
      <c r="C60" s="106"/>
      <c r="D60"/>
      <c r="E60"/>
    </row>
  </sheetData>
  <mergeCells count="3">
    <mergeCell ref="A1:C1"/>
    <mergeCell ref="A2:D2"/>
    <mergeCell ref="A4:D4"/>
  </mergeCells>
  <printOptions horizontalCentered="1"/>
  <pageMargins left="0.984027777777778" right="0.984027777777778" top="0.629166666666667" bottom="0.786805555555556" header="0.507638888888889" footer="0.2"/>
  <pageSetup paperSize="9" orientation="landscape"/>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showZeros="0" workbookViewId="0">
      <selection activeCell="A2" sqref="A2:D2"/>
    </sheetView>
  </sheetViews>
  <sheetFormatPr defaultColWidth="9" defaultRowHeight="14.25"/>
  <cols>
    <col min="1" max="1" width="32.3333333333333" customWidth="1"/>
    <col min="2" max="2" width="24.25" customWidth="1"/>
    <col min="3" max="4" width="28.25" customWidth="1"/>
    <col min="5" max="5" width="10.0833333333333" customWidth="1"/>
  </cols>
  <sheetData>
    <row r="1" s="19" customFormat="1" ht="18.75" spans="1:3">
      <c r="A1" s="20"/>
      <c r="B1" s="20"/>
      <c r="C1" s="20"/>
    </row>
    <row r="2" s="87" customFormat="1" ht="32.25" customHeight="1" spans="1:9">
      <c r="A2" s="34" t="s">
        <v>732</v>
      </c>
      <c r="B2" s="34"/>
      <c r="C2" s="34"/>
      <c r="D2" s="34"/>
      <c r="E2" s="115"/>
      <c r="F2" s="91"/>
      <c r="G2" s="91"/>
      <c r="H2" s="91"/>
      <c r="I2" s="91"/>
    </row>
    <row r="3" ht="25.5" customHeight="1" spans="1:9">
      <c r="A3" s="92" t="s">
        <v>733</v>
      </c>
      <c r="B3" s="37"/>
      <c r="C3" s="37"/>
      <c r="D3" s="37" t="s">
        <v>143</v>
      </c>
      <c r="E3" s="37"/>
      <c r="F3" s="22"/>
      <c r="G3" s="22"/>
      <c r="H3" s="22"/>
      <c r="I3" s="22"/>
    </row>
    <row r="4" s="89" customFormat="1" ht="18.75" customHeight="1" spans="1:9">
      <c r="A4" s="94" t="s">
        <v>734</v>
      </c>
      <c r="B4" s="94"/>
      <c r="C4" s="94"/>
      <c r="D4" s="94"/>
      <c r="E4" s="116"/>
      <c r="F4" s="105"/>
      <c r="G4" s="105"/>
      <c r="H4" s="105"/>
      <c r="I4" s="105"/>
    </row>
    <row r="5" s="89" customFormat="1" ht="18.75" customHeight="1" spans="1:9">
      <c r="A5" s="94" t="s">
        <v>735</v>
      </c>
      <c r="B5" s="94" t="s">
        <v>707</v>
      </c>
      <c r="C5" s="94" t="s">
        <v>736</v>
      </c>
      <c r="D5" s="96" t="s">
        <v>729</v>
      </c>
      <c r="E5" s="116"/>
      <c r="F5" s="105"/>
      <c r="G5" s="105"/>
      <c r="H5" s="105"/>
      <c r="I5" s="105"/>
    </row>
    <row r="6" s="88" customFormat="1" ht="18.75" customHeight="1" spans="1:9">
      <c r="A6" s="97" t="s">
        <v>737</v>
      </c>
      <c r="B6" s="98"/>
      <c r="C6" s="117"/>
      <c r="D6" s="100"/>
      <c r="E6" s="91"/>
      <c r="F6" s="91"/>
      <c r="G6" s="91"/>
      <c r="H6" s="91"/>
      <c r="I6" s="91"/>
    </row>
    <row r="7" s="88" customFormat="1" ht="18.75" customHeight="1" spans="1:9">
      <c r="A7" s="101" t="s">
        <v>738</v>
      </c>
      <c r="B7" s="98"/>
      <c r="C7" s="117"/>
      <c r="D7" s="100"/>
      <c r="E7" s="91"/>
      <c r="F7" s="91"/>
      <c r="G7" s="91"/>
      <c r="H7" s="91"/>
      <c r="I7" s="91"/>
    </row>
    <row r="8" s="88" customFormat="1" ht="18.75" customHeight="1" spans="1:9">
      <c r="A8" s="97" t="s">
        <v>739</v>
      </c>
      <c r="B8" s="98"/>
      <c r="C8" s="117"/>
      <c r="D8" s="100"/>
      <c r="E8" s="91"/>
      <c r="F8" s="91"/>
      <c r="G8" s="91"/>
      <c r="H8" s="91"/>
      <c r="I8" s="91"/>
    </row>
    <row r="9" s="88" customFormat="1" ht="18.75" customHeight="1" spans="1:9">
      <c r="A9" s="97" t="s">
        <v>740</v>
      </c>
      <c r="B9" s="98"/>
      <c r="C9" s="117"/>
      <c r="D9" s="100"/>
      <c r="E9" s="91"/>
      <c r="F9" s="91"/>
      <c r="G9" s="91"/>
      <c r="H9" s="91"/>
      <c r="I9" s="91"/>
    </row>
    <row r="10" s="88" customFormat="1" ht="18.75" customHeight="1" spans="1:9">
      <c r="A10" s="97" t="s">
        <v>741</v>
      </c>
      <c r="B10" s="98"/>
      <c r="C10" s="117"/>
      <c r="D10" s="100"/>
      <c r="E10" s="91"/>
      <c r="F10" s="91"/>
      <c r="G10" s="91"/>
      <c r="H10" s="91"/>
      <c r="I10" s="91"/>
    </row>
    <row r="11" s="88" customFormat="1" ht="18.75" customHeight="1" spans="1:9">
      <c r="A11" s="97" t="s">
        <v>740</v>
      </c>
      <c r="B11" s="98"/>
      <c r="C11" s="117"/>
      <c r="D11" s="100"/>
      <c r="E11" s="91"/>
      <c r="F11" s="91"/>
      <c r="G11" s="91"/>
      <c r="H11" s="91"/>
      <c r="I11" s="91"/>
    </row>
    <row r="12" s="88" customFormat="1" ht="18.75" customHeight="1" spans="1:9">
      <c r="A12" s="97" t="s">
        <v>742</v>
      </c>
      <c r="B12" s="98"/>
      <c r="C12" s="117">
        <v>300</v>
      </c>
      <c r="D12" s="100"/>
      <c r="E12" s="91"/>
      <c r="F12" s="91"/>
      <c r="G12" s="91"/>
      <c r="H12" s="91"/>
      <c r="I12" s="91"/>
    </row>
    <row r="13" s="88" customFormat="1" ht="18.75" customHeight="1" spans="1:9">
      <c r="A13" s="97" t="s">
        <v>740</v>
      </c>
      <c r="B13" s="98"/>
      <c r="C13" s="117">
        <v>300</v>
      </c>
      <c r="D13" s="100"/>
      <c r="E13" s="91"/>
      <c r="F13" s="91"/>
      <c r="G13" s="91"/>
      <c r="H13" s="91"/>
      <c r="I13" s="91"/>
    </row>
    <row r="14" s="88" customFormat="1" ht="18.75" customHeight="1" spans="1:9">
      <c r="A14" s="97"/>
      <c r="B14" s="98"/>
      <c r="C14" s="117"/>
      <c r="D14" s="100"/>
      <c r="E14" s="91"/>
      <c r="F14" s="91"/>
      <c r="G14" s="91"/>
      <c r="H14" s="91"/>
      <c r="I14" s="91"/>
    </row>
    <row r="15" s="88" customFormat="1" ht="18.75" customHeight="1" spans="1:9">
      <c r="A15" s="97"/>
      <c r="B15" s="98"/>
      <c r="C15" s="117"/>
      <c r="D15" s="100"/>
      <c r="E15" s="91"/>
      <c r="F15" s="91"/>
      <c r="G15" s="91"/>
      <c r="H15" s="91"/>
      <c r="I15" s="91"/>
    </row>
    <row r="16" s="88" customFormat="1" ht="18.75" customHeight="1" spans="1:9">
      <c r="A16" s="97"/>
      <c r="B16" s="98"/>
      <c r="C16" s="117"/>
      <c r="D16" s="100"/>
      <c r="E16" s="91"/>
      <c r="F16" s="91"/>
      <c r="G16" s="91"/>
      <c r="H16" s="91"/>
      <c r="I16" s="91"/>
    </row>
    <row r="17" s="88" customFormat="1" ht="18.75" customHeight="1" spans="1:9">
      <c r="A17" s="97"/>
      <c r="B17" s="98"/>
      <c r="C17" s="117"/>
      <c r="D17" s="100"/>
      <c r="E17" s="91"/>
      <c r="F17" s="91"/>
      <c r="G17" s="91"/>
      <c r="H17" s="91"/>
      <c r="I17" s="91"/>
    </row>
    <row r="18" s="88" customFormat="1" ht="18.75" customHeight="1" spans="1:9">
      <c r="A18" s="101"/>
      <c r="B18" s="98"/>
      <c r="C18" s="117"/>
      <c r="D18" s="100"/>
      <c r="E18" s="91"/>
      <c r="F18" s="91"/>
      <c r="G18" s="91"/>
      <c r="H18" s="91"/>
      <c r="I18" s="91"/>
    </row>
    <row r="19" s="89" customFormat="1" ht="18.75" customHeight="1" spans="1:9">
      <c r="A19" s="95" t="s">
        <v>688</v>
      </c>
      <c r="B19" s="102"/>
      <c r="C19" s="94">
        <v>300</v>
      </c>
      <c r="D19" s="104"/>
      <c r="E19" s="105"/>
      <c r="F19" s="105"/>
      <c r="G19" s="105"/>
      <c r="H19" s="105"/>
      <c r="I19" s="105"/>
    </row>
    <row r="20" s="88" customFormat="1" ht="18.75" customHeight="1" spans="1:9">
      <c r="A20" s="97" t="s">
        <v>743</v>
      </c>
      <c r="B20" s="98"/>
      <c r="C20" s="117"/>
      <c r="D20" s="100"/>
      <c r="E20" s="91"/>
      <c r="F20" s="91"/>
      <c r="G20" s="91"/>
      <c r="H20" s="91"/>
      <c r="I20" s="91"/>
    </row>
    <row r="21" s="88" customFormat="1" ht="18.75" customHeight="1" spans="1:9">
      <c r="A21" s="101" t="s">
        <v>744</v>
      </c>
      <c r="B21" s="98"/>
      <c r="C21" s="117"/>
      <c r="D21" s="100"/>
      <c r="E21" s="91"/>
      <c r="F21" s="91"/>
      <c r="G21" s="91"/>
      <c r="H21" s="91"/>
      <c r="I21" s="91"/>
    </row>
    <row r="22" s="89" customFormat="1" ht="18.75" customHeight="1" spans="1:9">
      <c r="A22" s="95" t="s">
        <v>693</v>
      </c>
      <c r="B22" s="103"/>
      <c r="C22" s="94">
        <v>300</v>
      </c>
      <c r="D22" s="104"/>
      <c r="E22" s="105"/>
      <c r="F22" s="105"/>
      <c r="G22" s="105"/>
      <c r="H22" s="105"/>
      <c r="I22" s="105"/>
    </row>
    <row r="23" s="87" customFormat="1" ht="15" customHeight="1" spans="1:9">
      <c r="A23" s="91"/>
      <c r="B23" s="91"/>
      <c r="C23" s="118"/>
      <c r="D23" s="91"/>
      <c r="E23" s="91"/>
      <c r="F23" s="91"/>
      <c r="G23" s="91"/>
      <c r="H23" s="91"/>
      <c r="I23" s="91"/>
    </row>
    <row r="24" s="87" customFormat="1" ht="15" customHeight="1" spans="1:9">
      <c r="A24" s="91"/>
      <c r="B24" s="91"/>
      <c r="C24" s="91"/>
      <c r="D24" s="91"/>
      <c r="E24" s="91"/>
      <c r="F24" s="91"/>
      <c r="G24" s="91"/>
      <c r="H24" s="91"/>
      <c r="I24" s="91"/>
    </row>
    <row r="25" s="87" customFormat="1" ht="15" customHeight="1" spans="1:9">
      <c r="A25" s="91"/>
      <c r="B25" s="91"/>
      <c r="C25" s="91"/>
      <c r="D25" s="91"/>
      <c r="E25" s="91"/>
      <c r="F25" s="91"/>
      <c r="G25" s="91"/>
      <c r="H25" s="91"/>
      <c r="I25" s="91"/>
    </row>
    <row r="26" s="87" customFormat="1" ht="15" customHeight="1" spans="1:9">
      <c r="A26" s="91"/>
      <c r="B26" s="91"/>
      <c r="C26" s="91"/>
      <c r="D26" s="91"/>
      <c r="E26" s="91"/>
      <c r="F26" s="91"/>
      <c r="G26" s="91"/>
      <c r="H26" s="91"/>
      <c r="I26" s="91"/>
    </row>
    <row r="27" s="87" customFormat="1" ht="15" customHeight="1" spans="1:9">
      <c r="A27" s="91"/>
      <c r="B27" s="91"/>
      <c r="C27" s="91"/>
      <c r="D27" s="91"/>
      <c r="E27" s="91"/>
      <c r="F27" s="91"/>
      <c r="G27" s="91"/>
      <c r="H27" s="91"/>
      <c r="I27" s="91"/>
    </row>
    <row r="28" s="87" customFormat="1" ht="15" customHeight="1" spans="1:9">
      <c r="A28" s="91"/>
      <c r="B28" s="91"/>
      <c r="C28" s="91"/>
      <c r="D28" s="91"/>
      <c r="E28" s="91"/>
      <c r="F28" s="91"/>
      <c r="G28" s="91"/>
      <c r="H28" s="91"/>
      <c r="I28" s="91"/>
    </row>
    <row r="29" s="87" customFormat="1" ht="15" customHeight="1" spans="1:9">
      <c r="A29" s="91"/>
      <c r="B29" s="91"/>
      <c r="C29" s="91"/>
      <c r="D29" s="91"/>
      <c r="E29" s="91"/>
      <c r="F29" s="91"/>
      <c r="G29" s="91"/>
      <c r="H29" s="91"/>
      <c r="I29" s="91"/>
    </row>
    <row r="30" s="87" customFormat="1" ht="15" customHeight="1" spans="1:9">
      <c r="A30" s="91"/>
      <c r="B30" s="91"/>
      <c r="C30" s="91"/>
      <c r="D30" s="91"/>
      <c r="E30" s="91"/>
      <c r="F30" s="91"/>
      <c r="G30" s="91"/>
      <c r="H30" s="91"/>
      <c r="I30" s="91"/>
    </row>
    <row r="31" s="87" customFormat="1" ht="15" customHeight="1" spans="1:9">
      <c r="A31" s="91"/>
      <c r="B31" s="91"/>
      <c r="C31" s="91"/>
      <c r="D31" s="91"/>
      <c r="E31" s="91"/>
      <c r="F31" s="91"/>
      <c r="G31" s="91"/>
      <c r="H31" s="91"/>
      <c r="I31" s="91"/>
    </row>
    <row r="32" s="87" customFormat="1" ht="15" customHeight="1" spans="1:9">
      <c r="A32" s="91"/>
      <c r="B32" s="91"/>
      <c r="C32" s="91"/>
      <c r="D32" s="91"/>
      <c r="E32" s="91"/>
      <c r="F32" s="91"/>
      <c r="G32" s="91"/>
      <c r="H32" s="91"/>
      <c r="I32" s="91"/>
    </row>
    <row r="33" s="87" customFormat="1" ht="15" customHeight="1" spans="1:9">
      <c r="A33" s="91"/>
      <c r="B33" s="91"/>
      <c r="C33" s="91"/>
      <c r="D33" s="91"/>
      <c r="E33" s="91"/>
      <c r="F33" s="91"/>
      <c r="G33" s="91"/>
      <c r="H33" s="91"/>
      <c r="I33" s="91"/>
    </row>
    <row r="34" s="87" customFormat="1" ht="15" customHeight="1" spans="1:9">
      <c r="A34" s="91"/>
      <c r="B34" s="91"/>
      <c r="C34" s="91"/>
      <c r="D34" s="91"/>
      <c r="E34" s="91"/>
      <c r="F34" s="91"/>
      <c r="G34" s="91"/>
      <c r="H34" s="91"/>
      <c r="I34" s="91"/>
    </row>
    <row r="35" s="87" customFormat="1" ht="15" customHeight="1" spans="1:9">
      <c r="A35" s="91"/>
      <c r="B35" s="91"/>
      <c r="C35" s="91"/>
      <c r="D35" s="91"/>
      <c r="E35" s="91"/>
      <c r="F35" s="91"/>
      <c r="G35" s="91"/>
      <c r="H35" s="91"/>
      <c r="I35" s="91"/>
    </row>
    <row r="36" s="87" customFormat="1" ht="15" customHeight="1" spans="1:9">
      <c r="A36" s="91"/>
      <c r="B36" s="91"/>
      <c r="C36" s="91"/>
      <c r="D36" s="91"/>
      <c r="E36" s="91"/>
      <c r="F36" s="91"/>
      <c r="G36" s="91"/>
      <c r="H36" s="91"/>
      <c r="I36" s="91"/>
    </row>
    <row r="37" s="87" customFormat="1" ht="15" customHeight="1" spans="1:9">
      <c r="A37" s="91"/>
      <c r="B37" s="91"/>
      <c r="C37" s="91"/>
      <c r="D37" s="91"/>
      <c r="E37" s="91"/>
      <c r="F37" s="91"/>
      <c r="G37" s="91"/>
      <c r="H37" s="91"/>
      <c r="I37" s="91"/>
    </row>
    <row r="38" s="87" customFormat="1" ht="15" customHeight="1" spans="1:9">
      <c r="A38" s="91"/>
      <c r="B38" s="91"/>
      <c r="C38" s="91"/>
      <c r="D38" s="91"/>
      <c r="E38" s="91"/>
      <c r="F38" s="91"/>
      <c r="G38" s="91"/>
      <c r="H38" s="91"/>
      <c r="I38" s="91"/>
    </row>
    <row r="39" s="87" customFormat="1" ht="15" customHeight="1" spans="1:9">
      <c r="A39" s="91"/>
      <c r="B39" s="91"/>
      <c r="C39" s="91"/>
      <c r="D39" s="91"/>
      <c r="E39" s="91"/>
      <c r="F39" s="91"/>
      <c r="G39" s="91"/>
      <c r="H39" s="91"/>
      <c r="I39" s="91"/>
    </row>
    <row r="40" s="87" customFormat="1" ht="15" customHeight="1" spans="1:9">
      <c r="A40" s="91"/>
      <c r="B40" s="91"/>
      <c r="C40" s="91"/>
      <c r="D40" s="91"/>
      <c r="E40" s="91"/>
      <c r="F40" s="91"/>
      <c r="G40" s="91"/>
      <c r="H40" s="91"/>
      <c r="I40" s="91"/>
    </row>
    <row r="41" s="87" customFormat="1" ht="15" customHeight="1" spans="1:9">
      <c r="A41" s="91"/>
      <c r="B41" s="91"/>
      <c r="C41" s="91"/>
      <c r="D41" s="91"/>
      <c r="E41" s="91"/>
      <c r="F41" s="91"/>
      <c r="G41" s="91"/>
      <c r="H41" s="91"/>
      <c r="I41" s="91"/>
    </row>
    <row r="42" s="87" customFormat="1" ht="15" customHeight="1" spans="1:9">
      <c r="A42" s="91"/>
      <c r="B42" s="91"/>
      <c r="C42" s="91"/>
      <c r="D42" s="91"/>
      <c r="E42" s="91"/>
      <c r="F42" s="91"/>
      <c r="G42" s="91"/>
      <c r="H42" s="91"/>
      <c r="I42" s="91"/>
    </row>
    <row r="43" s="87" customFormat="1" ht="15" customHeight="1" spans="1:9">
      <c r="A43" s="91"/>
      <c r="B43" s="91"/>
      <c r="C43" s="91"/>
      <c r="D43" s="91"/>
      <c r="E43" s="91"/>
      <c r="F43" s="91"/>
      <c r="G43" s="91"/>
      <c r="H43" s="91"/>
      <c r="I43" s="91"/>
    </row>
    <row r="44" s="87" customFormat="1" ht="15" customHeight="1" spans="1:9">
      <c r="A44" s="91"/>
      <c r="B44" s="91"/>
      <c r="C44" s="91"/>
      <c r="D44" s="91"/>
      <c r="E44" s="91"/>
      <c r="F44" s="91"/>
      <c r="G44" s="91"/>
      <c r="H44" s="91"/>
      <c r="I44" s="91"/>
    </row>
    <row r="45" s="87" customFormat="1" ht="15" customHeight="1" spans="1:9">
      <c r="A45" s="91"/>
      <c r="B45" s="91"/>
      <c r="C45" s="91"/>
      <c r="D45" s="91"/>
      <c r="E45" s="91"/>
      <c r="F45" s="91"/>
      <c r="G45" s="91"/>
      <c r="H45" s="91"/>
      <c r="I45" s="91"/>
    </row>
    <row r="46" s="87" customFormat="1" ht="15" customHeight="1" spans="1:9">
      <c r="A46" s="91"/>
      <c r="B46" s="91"/>
      <c r="C46" s="91"/>
      <c r="D46" s="91"/>
      <c r="E46" s="91"/>
      <c r="F46" s="91"/>
      <c r="G46" s="91"/>
      <c r="H46" s="91"/>
      <c r="I46" s="91"/>
    </row>
    <row r="47" s="87" customFormat="1" ht="15" customHeight="1" spans="1:9">
      <c r="A47" s="91"/>
      <c r="B47" s="91"/>
      <c r="C47" s="91"/>
      <c r="D47" s="91"/>
      <c r="E47" s="91"/>
      <c r="F47" s="91"/>
      <c r="G47" s="91"/>
      <c r="H47" s="91"/>
      <c r="I47" s="91"/>
    </row>
    <row r="48" s="87" customFormat="1"/>
    <row r="49" s="87" customFormat="1"/>
    <row r="50" s="87" customFormat="1"/>
    <row r="51" s="87" customFormat="1"/>
    <row r="52" s="87" customFormat="1"/>
    <row r="53" s="87" customFormat="1"/>
    <row r="54" s="87" customFormat="1"/>
    <row r="55" s="87" customFormat="1"/>
    <row r="56" s="87" customFormat="1"/>
    <row r="57" s="87" customFormat="1"/>
    <row r="58" s="87" customFormat="1"/>
    <row r="59" s="87" customFormat="1"/>
    <row r="60" s="87" customFormat="1"/>
    <row r="61" s="87" customFormat="1" spans="1:5">
      <c r="A61"/>
      <c r="B61"/>
      <c r="C61"/>
      <c r="D61"/>
      <c r="E61"/>
    </row>
  </sheetData>
  <mergeCells count="3">
    <mergeCell ref="A1:C1"/>
    <mergeCell ref="A2:D2"/>
    <mergeCell ref="A4:D4"/>
  </mergeCells>
  <printOptions horizontalCentered="1"/>
  <pageMargins left="0.984027777777778" right="0.984027777777778" top="0.629166666666667" bottom="0.786805555555556" header="0.507638888888889" footer="0.2"/>
  <pageSetup paperSize="9" orientation="landscape"/>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showZeros="0" topLeftCell="A7" workbookViewId="0">
      <selection activeCell="A22" sqref="A22"/>
    </sheetView>
  </sheetViews>
  <sheetFormatPr defaultColWidth="9" defaultRowHeight="14.25"/>
  <cols>
    <col min="1" max="1" width="33.3333333333333" customWidth="1"/>
    <col min="2" max="3" width="30.5" style="106" customWidth="1"/>
    <col min="4" max="4" width="24.75" customWidth="1"/>
    <col min="5" max="5" width="10.0833333333333" customWidth="1"/>
  </cols>
  <sheetData>
    <row r="1" s="19" customFormat="1" ht="18.75" spans="1:3">
      <c r="A1" s="20"/>
      <c r="B1" s="20"/>
      <c r="C1" s="20"/>
    </row>
    <row r="2" s="87" customFormat="1" ht="30" customHeight="1" spans="1:9">
      <c r="A2" s="34" t="s">
        <v>745</v>
      </c>
      <c r="B2" s="34"/>
      <c r="C2" s="34"/>
      <c r="D2" s="34"/>
      <c r="E2" s="90"/>
      <c r="F2" s="91"/>
      <c r="G2" s="91"/>
      <c r="H2" s="91"/>
      <c r="I2" s="91"/>
    </row>
    <row r="3" ht="22.5" customHeight="1" spans="1:9">
      <c r="A3" s="92" t="s">
        <v>746</v>
      </c>
      <c r="B3" s="107"/>
      <c r="C3" s="107"/>
      <c r="D3" s="93" t="s">
        <v>47</v>
      </c>
      <c r="E3" s="37"/>
      <c r="F3" s="22"/>
      <c r="G3" s="22"/>
      <c r="H3" s="22"/>
      <c r="I3" s="22"/>
    </row>
    <row r="4" s="88" customFormat="1" ht="19.5" customHeight="1" spans="1:9">
      <c r="A4" s="94" t="s">
        <v>727</v>
      </c>
      <c r="B4" s="94"/>
      <c r="C4" s="94"/>
      <c r="D4" s="94"/>
      <c r="E4" s="91"/>
      <c r="F4" s="91"/>
      <c r="G4" s="91"/>
      <c r="H4" s="91"/>
      <c r="I4" s="91"/>
    </row>
    <row r="5" s="88" customFormat="1" ht="33" customHeight="1" spans="1:9">
      <c r="A5" s="95" t="s">
        <v>640</v>
      </c>
      <c r="B5" s="95" t="s">
        <v>747</v>
      </c>
      <c r="C5" s="95" t="s">
        <v>117</v>
      </c>
      <c r="D5" s="96" t="s">
        <v>57</v>
      </c>
      <c r="E5" s="91"/>
      <c r="F5" s="91"/>
      <c r="G5" s="91"/>
      <c r="H5" s="91"/>
      <c r="I5" s="91"/>
    </row>
    <row r="6" s="88" customFormat="1" ht="19.5" customHeight="1" spans="1:9">
      <c r="A6" s="101" t="s">
        <v>730</v>
      </c>
      <c r="B6" s="98"/>
      <c r="C6" s="99"/>
      <c r="D6" s="100"/>
      <c r="E6" s="91"/>
      <c r="F6" s="91"/>
      <c r="G6" s="91"/>
      <c r="H6" s="91"/>
      <c r="I6" s="91"/>
    </row>
    <row r="7" s="88" customFormat="1" ht="19.5" customHeight="1" spans="1:9">
      <c r="A7" s="101" t="s">
        <v>731</v>
      </c>
      <c r="B7" s="108"/>
      <c r="C7" s="99"/>
      <c r="D7" s="100"/>
      <c r="E7" s="91"/>
      <c r="F7" s="91"/>
      <c r="G7" s="91"/>
      <c r="H7" s="91"/>
      <c r="I7" s="91"/>
    </row>
    <row r="8" s="88" customFormat="1" ht="19.5" customHeight="1" spans="1:9">
      <c r="A8" s="109"/>
      <c r="B8" s="99"/>
      <c r="C8" s="99"/>
      <c r="D8" s="100"/>
      <c r="E8" s="91"/>
      <c r="F8" s="91"/>
      <c r="G8" s="91"/>
      <c r="H8" s="91"/>
      <c r="I8" s="91"/>
    </row>
    <row r="9" s="88" customFormat="1" ht="19.5" customHeight="1" spans="1:9">
      <c r="A9" s="110"/>
      <c r="B9" s="108"/>
      <c r="C9" s="99"/>
      <c r="D9" s="100"/>
      <c r="E9" s="91"/>
      <c r="F9" s="91"/>
      <c r="G9" s="91"/>
      <c r="H9" s="91"/>
      <c r="I9" s="91"/>
    </row>
    <row r="10" s="88" customFormat="1" ht="19.5" customHeight="1" spans="1:9">
      <c r="A10" s="110"/>
      <c r="B10" s="108"/>
      <c r="C10" s="99"/>
      <c r="D10" s="100"/>
      <c r="E10" s="91"/>
      <c r="F10" s="91"/>
      <c r="G10" s="91"/>
      <c r="H10" s="91"/>
      <c r="I10" s="91"/>
    </row>
    <row r="11" s="88" customFormat="1" ht="19.5" customHeight="1" spans="1:9">
      <c r="A11" s="110"/>
      <c r="B11" s="108"/>
      <c r="C11" s="99"/>
      <c r="D11" s="100"/>
      <c r="E11" s="91"/>
      <c r="F11" s="91"/>
      <c r="G11" s="91"/>
      <c r="H11" s="91"/>
      <c r="I11" s="91"/>
    </row>
    <row r="12" s="88" customFormat="1" ht="19.5" customHeight="1" spans="1:9">
      <c r="A12" s="110"/>
      <c r="B12" s="108"/>
      <c r="C12" s="99"/>
      <c r="D12" s="100"/>
      <c r="E12" s="91"/>
      <c r="F12" s="91"/>
      <c r="G12" s="91"/>
      <c r="H12" s="91"/>
      <c r="I12" s="91"/>
    </row>
    <row r="13" s="88" customFormat="1" ht="19.5" customHeight="1" spans="1:9">
      <c r="A13" s="110"/>
      <c r="B13" s="108"/>
      <c r="C13" s="99"/>
      <c r="D13" s="100"/>
      <c r="E13" s="91"/>
      <c r="F13" s="91"/>
      <c r="G13" s="91"/>
      <c r="H13" s="91"/>
      <c r="I13" s="91"/>
    </row>
    <row r="14" s="88" customFormat="1" ht="19.5" customHeight="1" spans="1:9">
      <c r="A14" s="110"/>
      <c r="B14" s="108"/>
      <c r="C14" s="99"/>
      <c r="D14" s="100"/>
      <c r="E14" s="91"/>
      <c r="F14" s="91"/>
      <c r="G14" s="91"/>
      <c r="H14" s="91"/>
      <c r="I14" s="91"/>
    </row>
    <row r="15" s="88" customFormat="1" ht="19.5" customHeight="1" spans="1:9">
      <c r="A15" s="110"/>
      <c r="B15" s="108"/>
      <c r="C15" s="99"/>
      <c r="D15" s="100"/>
      <c r="E15" s="91"/>
      <c r="F15" s="91"/>
      <c r="G15" s="91"/>
      <c r="H15" s="91"/>
      <c r="I15" s="91"/>
    </row>
    <row r="16" s="88" customFormat="1" ht="19.5" customHeight="1" spans="1:9">
      <c r="A16" s="110"/>
      <c r="B16" s="108"/>
      <c r="C16" s="99"/>
      <c r="D16" s="100"/>
      <c r="E16" s="91"/>
      <c r="F16" s="91"/>
      <c r="G16" s="91"/>
      <c r="H16" s="91"/>
      <c r="I16" s="91"/>
    </row>
    <row r="17" s="89" customFormat="1" ht="19.5" customHeight="1" spans="1:9">
      <c r="A17" s="95" t="s">
        <v>675</v>
      </c>
      <c r="B17" s="111">
        <f>SUM(B6:B7)</f>
        <v>0</v>
      </c>
      <c r="C17" s="111">
        <f>SUM(C6:C7)</f>
        <v>0</v>
      </c>
      <c r="D17" s="104"/>
      <c r="E17" s="105"/>
      <c r="F17" s="105"/>
      <c r="G17" s="105"/>
      <c r="H17" s="105"/>
      <c r="I17" s="105"/>
    </row>
    <row r="18" s="88" customFormat="1" ht="19.5" customHeight="1" spans="1:9">
      <c r="A18" s="101" t="s">
        <v>173</v>
      </c>
      <c r="B18" s="98"/>
      <c r="C18" s="99"/>
      <c r="D18" s="100"/>
      <c r="E18" s="91"/>
      <c r="F18" s="91"/>
      <c r="G18" s="91"/>
      <c r="H18" s="91"/>
      <c r="I18" s="91"/>
    </row>
    <row r="19" s="89" customFormat="1" ht="19.5" customHeight="1" spans="1:9">
      <c r="A19" s="95" t="s">
        <v>126</v>
      </c>
      <c r="B19" s="112">
        <f>SUM(B9:B18)</f>
        <v>0</v>
      </c>
      <c r="C19" s="111">
        <f>SUM(C17:C18)</f>
        <v>0</v>
      </c>
      <c r="D19" s="104"/>
      <c r="E19" s="105"/>
      <c r="F19" s="105"/>
      <c r="G19" s="105"/>
      <c r="H19" s="105"/>
      <c r="I19" s="105"/>
    </row>
    <row r="20" s="87" customFormat="1" ht="15" customHeight="1" spans="1:9">
      <c r="A20" s="91"/>
      <c r="B20" s="113"/>
      <c r="C20" s="113"/>
      <c r="D20" s="91"/>
      <c r="E20" s="91"/>
      <c r="F20" s="91"/>
      <c r="G20" s="91"/>
      <c r="H20" s="91"/>
      <c r="I20" s="91"/>
    </row>
    <row r="21" s="87" customFormat="1" ht="15" customHeight="1" spans="1:9">
      <c r="A21" s="105" t="s">
        <v>748</v>
      </c>
      <c r="B21" s="113"/>
      <c r="C21" s="113"/>
      <c r="D21" s="91"/>
      <c r="E21" s="91"/>
      <c r="F21" s="91"/>
      <c r="G21" s="91"/>
      <c r="H21" s="91"/>
      <c r="I21" s="91"/>
    </row>
    <row r="22" s="87" customFormat="1" ht="15" customHeight="1" spans="1:9">
      <c r="A22" s="91"/>
      <c r="B22" s="113"/>
      <c r="C22" s="113"/>
      <c r="D22" s="91"/>
      <c r="E22" s="91"/>
      <c r="F22" s="91"/>
      <c r="G22" s="91"/>
      <c r="H22" s="91"/>
      <c r="I22" s="91"/>
    </row>
    <row r="23" s="87" customFormat="1" ht="15" customHeight="1" spans="1:9">
      <c r="A23" s="91"/>
      <c r="B23" s="113"/>
      <c r="C23" s="113"/>
      <c r="D23" s="91"/>
      <c r="E23" s="91"/>
      <c r="F23" s="91"/>
      <c r="G23" s="91"/>
      <c r="H23" s="91"/>
      <c r="I23" s="91"/>
    </row>
    <row r="24" s="87" customFormat="1" ht="15" customHeight="1" spans="1:9">
      <c r="A24" s="91"/>
      <c r="B24" s="113"/>
      <c r="C24" s="113"/>
      <c r="D24" s="91"/>
      <c r="E24" s="91"/>
      <c r="F24" s="91"/>
      <c r="G24" s="91"/>
      <c r="H24" s="91"/>
      <c r="I24" s="91"/>
    </row>
    <row r="25" s="87" customFormat="1" ht="15" customHeight="1" spans="1:9">
      <c r="A25" s="91"/>
      <c r="B25" s="113"/>
      <c r="C25" s="113"/>
      <c r="D25" s="91"/>
      <c r="E25" s="91"/>
      <c r="F25" s="91"/>
      <c r="G25" s="91"/>
      <c r="H25" s="91"/>
      <c r="I25" s="91"/>
    </row>
    <row r="26" s="87" customFormat="1" ht="15" customHeight="1" spans="1:9">
      <c r="A26" s="91"/>
      <c r="B26" s="113"/>
      <c r="C26" s="113"/>
      <c r="D26" s="91"/>
      <c r="E26" s="91"/>
      <c r="F26" s="91"/>
      <c r="G26" s="91"/>
      <c r="H26" s="91"/>
      <c r="I26" s="91"/>
    </row>
    <row r="27" s="87" customFormat="1" ht="15" customHeight="1" spans="1:9">
      <c r="A27" s="91"/>
      <c r="B27" s="113"/>
      <c r="C27" s="113"/>
      <c r="D27" s="91"/>
      <c r="E27" s="91"/>
      <c r="F27" s="91"/>
      <c r="G27" s="91"/>
      <c r="H27" s="91"/>
      <c r="I27" s="91"/>
    </row>
    <row r="28" s="87" customFormat="1" ht="15" customHeight="1" spans="1:9">
      <c r="A28" s="91"/>
      <c r="B28" s="113"/>
      <c r="C28" s="113"/>
      <c r="D28" s="91"/>
      <c r="E28" s="91"/>
      <c r="F28" s="91"/>
      <c r="G28" s="91"/>
      <c r="H28" s="91"/>
      <c r="I28" s="91"/>
    </row>
    <row r="29" s="87" customFormat="1" ht="15" customHeight="1" spans="1:9">
      <c r="A29" s="91"/>
      <c r="B29" s="113"/>
      <c r="C29" s="113"/>
      <c r="D29" s="91"/>
      <c r="E29" s="91"/>
      <c r="F29" s="91"/>
      <c r="G29" s="91"/>
      <c r="H29" s="91"/>
      <c r="I29" s="91"/>
    </row>
    <row r="30" s="87" customFormat="1" ht="15" customHeight="1" spans="1:9">
      <c r="A30" s="91"/>
      <c r="B30" s="113"/>
      <c r="C30" s="113"/>
      <c r="D30" s="91"/>
      <c r="E30" s="91"/>
      <c r="F30" s="91"/>
      <c r="G30" s="91"/>
      <c r="H30" s="91"/>
      <c r="I30" s="91"/>
    </row>
    <row r="31" s="87" customFormat="1" ht="15" customHeight="1" spans="1:9">
      <c r="A31" s="91"/>
      <c r="B31" s="113"/>
      <c r="C31" s="113"/>
      <c r="D31" s="91"/>
      <c r="E31" s="91"/>
      <c r="F31" s="91"/>
      <c r="G31" s="91"/>
      <c r="H31" s="91"/>
      <c r="I31" s="91"/>
    </row>
    <row r="32" s="87" customFormat="1" ht="15" customHeight="1" spans="1:9">
      <c r="A32" s="91"/>
      <c r="B32" s="113"/>
      <c r="C32" s="113"/>
      <c r="D32" s="91"/>
      <c r="E32" s="91"/>
      <c r="F32" s="91"/>
      <c r="G32" s="91"/>
      <c r="H32" s="91"/>
      <c r="I32" s="91"/>
    </row>
    <row r="33" s="87" customFormat="1" ht="15" customHeight="1" spans="1:9">
      <c r="A33" s="91"/>
      <c r="B33" s="113"/>
      <c r="C33" s="113"/>
      <c r="D33" s="91"/>
      <c r="E33" s="91"/>
      <c r="F33" s="91"/>
      <c r="G33" s="91"/>
      <c r="H33" s="91"/>
      <c r="I33" s="91"/>
    </row>
    <row r="34" s="87" customFormat="1" ht="15" customHeight="1" spans="1:9">
      <c r="A34" s="91"/>
      <c r="B34" s="113"/>
      <c r="C34" s="113"/>
      <c r="D34" s="91"/>
      <c r="E34" s="91"/>
      <c r="F34" s="91"/>
      <c r="G34" s="91"/>
      <c r="H34" s="91"/>
      <c r="I34" s="91"/>
    </row>
    <row r="35" s="87" customFormat="1" ht="15" customHeight="1" spans="1:9">
      <c r="A35" s="91"/>
      <c r="B35" s="113"/>
      <c r="C35" s="113"/>
      <c r="D35" s="91"/>
      <c r="E35" s="91"/>
      <c r="F35" s="91"/>
      <c r="G35" s="91"/>
      <c r="H35" s="91"/>
      <c r="I35" s="91"/>
    </row>
    <row r="36" s="87" customFormat="1" ht="15" customHeight="1" spans="1:9">
      <c r="A36" s="91"/>
      <c r="B36" s="113"/>
      <c r="C36" s="113"/>
      <c r="D36" s="91"/>
      <c r="E36" s="91"/>
      <c r="F36" s="91"/>
      <c r="G36" s="91"/>
      <c r="H36" s="91"/>
      <c r="I36" s="91"/>
    </row>
    <row r="37" s="87" customFormat="1" ht="15" customHeight="1" spans="1:9">
      <c r="A37" s="91"/>
      <c r="B37" s="113"/>
      <c r="C37" s="113"/>
      <c r="D37" s="91"/>
      <c r="E37" s="91"/>
      <c r="F37" s="91"/>
      <c r="G37" s="91"/>
      <c r="H37" s="91"/>
      <c r="I37" s="91"/>
    </row>
    <row r="38" s="87" customFormat="1" ht="15" customHeight="1" spans="1:9">
      <c r="A38" s="91"/>
      <c r="B38" s="113"/>
      <c r="C38" s="113"/>
      <c r="D38" s="91"/>
      <c r="E38" s="91"/>
      <c r="F38" s="91"/>
      <c r="G38" s="91"/>
      <c r="H38" s="91"/>
      <c r="I38" s="91"/>
    </row>
    <row r="39" s="87" customFormat="1" ht="15" customHeight="1" spans="1:9">
      <c r="A39" s="91"/>
      <c r="B39" s="113"/>
      <c r="C39" s="113"/>
      <c r="D39" s="91"/>
      <c r="E39" s="91"/>
      <c r="F39" s="91"/>
      <c r="G39" s="91"/>
      <c r="H39" s="91"/>
      <c r="I39" s="91"/>
    </row>
    <row r="40" s="87" customFormat="1" ht="15" customHeight="1" spans="1:9">
      <c r="A40" s="91"/>
      <c r="B40" s="113"/>
      <c r="C40" s="113"/>
      <c r="D40" s="91"/>
      <c r="E40" s="91"/>
      <c r="F40" s="91"/>
      <c r="G40" s="91"/>
      <c r="H40" s="91"/>
      <c r="I40" s="91"/>
    </row>
    <row r="41" s="87" customFormat="1" ht="15" customHeight="1" spans="1:9">
      <c r="A41" s="91"/>
      <c r="B41" s="113"/>
      <c r="C41" s="113"/>
      <c r="D41" s="91"/>
      <c r="E41" s="91"/>
      <c r="F41" s="91"/>
      <c r="G41" s="91"/>
      <c r="H41" s="91"/>
      <c r="I41" s="91"/>
    </row>
    <row r="42" s="87" customFormat="1" ht="15" customHeight="1" spans="1:9">
      <c r="A42" s="91"/>
      <c r="B42" s="113"/>
      <c r="C42" s="113"/>
      <c r="D42" s="91"/>
      <c r="E42" s="91"/>
      <c r="F42" s="91"/>
      <c r="G42" s="91"/>
      <c r="H42" s="91"/>
      <c r="I42" s="91"/>
    </row>
    <row r="43" s="87" customFormat="1" ht="15" customHeight="1" spans="1:9">
      <c r="A43" s="91"/>
      <c r="B43" s="113"/>
      <c r="C43" s="113"/>
      <c r="D43" s="91"/>
      <c r="E43" s="91"/>
      <c r="F43" s="91"/>
      <c r="G43" s="91"/>
      <c r="H43" s="91"/>
      <c r="I43" s="91"/>
    </row>
    <row r="44" s="87" customFormat="1" ht="15" customHeight="1" spans="1:9">
      <c r="A44" s="91"/>
      <c r="B44" s="113"/>
      <c r="C44" s="113"/>
      <c r="D44" s="91"/>
      <c r="E44" s="91"/>
      <c r="F44" s="91"/>
      <c r="G44" s="91"/>
      <c r="H44" s="91"/>
      <c r="I44" s="91"/>
    </row>
    <row r="45" s="87" customFormat="1" spans="2:3">
      <c r="B45" s="114"/>
      <c r="C45" s="114"/>
    </row>
    <row r="46" s="87" customFormat="1" spans="2:3">
      <c r="B46" s="114"/>
      <c r="C46" s="114"/>
    </row>
    <row r="47" s="87" customFormat="1" spans="2:3">
      <c r="B47" s="114"/>
      <c r="C47" s="114"/>
    </row>
    <row r="48" s="87" customFormat="1" spans="2:3">
      <c r="B48" s="114"/>
      <c r="C48" s="114"/>
    </row>
    <row r="49" s="87" customFormat="1" spans="2:3">
      <c r="B49" s="114"/>
      <c r="C49" s="114"/>
    </row>
    <row r="50" s="87" customFormat="1" spans="2:3">
      <c r="B50" s="114"/>
      <c r="C50" s="114"/>
    </row>
    <row r="51" s="87" customFormat="1" spans="2:3">
      <c r="B51" s="114"/>
      <c r="C51" s="114"/>
    </row>
    <row r="52" s="87" customFormat="1" spans="2:3">
      <c r="B52" s="114"/>
      <c r="C52" s="114"/>
    </row>
    <row r="53" s="87" customFormat="1" spans="2:3">
      <c r="B53" s="114"/>
      <c r="C53" s="114"/>
    </row>
    <row r="54" s="87" customFormat="1" spans="2:3">
      <c r="B54" s="114"/>
      <c r="C54" s="114"/>
    </row>
    <row r="55" s="87" customFormat="1" spans="2:3">
      <c r="B55" s="114"/>
      <c r="C55" s="114"/>
    </row>
    <row r="56" s="87" customFormat="1" spans="2:3">
      <c r="B56" s="114"/>
      <c r="C56" s="114"/>
    </row>
    <row r="57" s="87" customFormat="1" spans="2:3">
      <c r="B57" s="114"/>
      <c r="C57" s="114"/>
    </row>
    <row r="58" s="87" customFormat="1" spans="1:5">
      <c r="A58"/>
      <c r="B58" s="106"/>
      <c r="C58" s="106"/>
      <c r="D58"/>
      <c r="E58"/>
    </row>
  </sheetData>
  <mergeCells count="3">
    <mergeCell ref="A1:C1"/>
    <mergeCell ref="A2:D2"/>
    <mergeCell ref="A4:D4"/>
  </mergeCells>
  <printOptions horizontalCentered="1"/>
  <pageMargins left="0.75" right="0.75" top="0.65" bottom="0.788888888888889" header="0.509027777777778" footer="0.2"/>
  <pageSetup paperSize="9" orientation="landscape"/>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
  <sheetViews>
    <sheetView showZeros="0" topLeftCell="A7" workbookViewId="0">
      <selection activeCell="A23" sqref="A23"/>
    </sheetView>
  </sheetViews>
  <sheetFormatPr defaultColWidth="9" defaultRowHeight="14.25"/>
  <cols>
    <col min="1" max="1" width="37.75" customWidth="1"/>
    <col min="2" max="2" width="25.0833333333333" customWidth="1"/>
    <col min="3" max="3" width="25.25" customWidth="1"/>
    <col min="4" max="4" width="26.3333333333333" customWidth="1"/>
    <col min="5" max="5" width="10.0833333333333" customWidth="1"/>
  </cols>
  <sheetData>
    <row r="1" s="87" customFormat="1" ht="30" customHeight="1" spans="1:9">
      <c r="A1" s="34" t="s">
        <v>749</v>
      </c>
      <c r="B1" s="34"/>
      <c r="C1" s="34"/>
      <c r="D1" s="34"/>
      <c r="E1" s="90"/>
      <c r="F1" s="91"/>
      <c r="G1" s="91"/>
      <c r="H1" s="91"/>
      <c r="I1" s="91"/>
    </row>
    <row r="2" ht="26.25" customHeight="1" spans="1:9">
      <c r="A2" s="92" t="s">
        <v>750</v>
      </c>
      <c r="B2" s="37"/>
      <c r="C2" s="37"/>
      <c r="D2" s="93" t="s">
        <v>47</v>
      </c>
      <c r="E2" s="37"/>
      <c r="F2" s="22"/>
      <c r="G2" s="22"/>
      <c r="H2" s="22"/>
      <c r="I2" s="22"/>
    </row>
    <row r="3" s="88" customFormat="1" ht="18" customHeight="1" spans="1:9">
      <c r="A3" s="94" t="s">
        <v>734</v>
      </c>
      <c r="B3" s="94"/>
      <c r="C3" s="94"/>
      <c r="D3" s="94"/>
      <c r="E3" s="91"/>
      <c r="F3" s="91"/>
      <c r="G3" s="91"/>
      <c r="H3" s="91"/>
      <c r="I3" s="91"/>
    </row>
    <row r="4" s="88" customFormat="1" ht="18" customHeight="1" spans="1:9">
      <c r="A4" s="94" t="s">
        <v>735</v>
      </c>
      <c r="B4" s="95" t="s">
        <v>747</v>
      </c>
      <c r="C4" s="95" t="s">
        <v>117</v>
      </c>
      <c r="D4" s="96" t="s">
        <v>57</v>
      </c>
      <c r="E4" s="91"/>
      <c r="F4" s="91"/>
      <c r="G4" s="91"/>
      <c r="H4" s="91"/>
      <c r="I4" s="91"/>
    </row>
    <row r="5" s="88" customFormat="1" ht="18" customHeight="1" spans="1:9">
      <c r="A5" s="97" t="s">
        <v>737</v>
      </c>
      <c r="B5" s="98"/>
      <c r="C5" s="99"/>
      <c r="D5" s="100"/>
      <c r="E5" s="91"/>
      <c r="F5" s="91"/>
      <c r="G5" s="91"/>
      <c r="H5" s="91"/>
      <c r="I5" s="91"/>
    </row>
    <row r="6" s="88" customFormat="1" ht="18" customHeight="1" spans="1:9">
      <c r="A6" s="101" t="s">
        <v>738</v>
      </c>
      <c r="B6" s="98"/>
      <c r="C6" s="99"/>
      <c r="D6" s="100"/>
      <c r="E6" s="91"/>
      <c r="F6" s="91"/>
      <c r="G6" s="91"/>
      <c r="H6" s="91"/>
      <c r="I6" s="91"/>
    </row>
    <row r="7" s="88" customFormat="1" ht="18" customHeight="1" spans="1:9">
      <c r="A7" s="97" t="s">
        <v>739</v>
      </c>
      <c r="B7" s="98"/>
      <c r="C7" s="99"/>
      <c r="D7" s="100"/>
      <c r="E7" s="91"/>
      <c r="F7" s="91"/>
      <c r="G7" s="91"/>
      <c r="H7" s="91"/>
      <c r="I7" s="91"/>
    </row>
    <row r="8" s="88" customFormat="1" ht="18" customHeight="1" spans="1:9">
      <c r="A8" s="97" t="s">
        <v>740</v>
      </c>
      <c r="B8" s="98"/>
      <c r="C8" s="99"/>
      <c r="D8" s="100"/>
      <c r="E8" s="91"/>
      <c r="F8" s="91"/>
      <c r="G8" s="91"/>
      <c r="H8" s="91"/>
      <c r="I8" s="91"/>
    </row>
    <row r="9" s="88" customFormat="1" ht="18" customHeight="1" spans="1:9">
      <c r="A9" s="97" t="s">
        <v>741</v>
      </c>
      <c r="B9" s="98"/>
      <c r="C9" s="99"/>
      <c r="D9" s="100"/>
      <c r="E9" s="91"/>
      <c r="F9" s="91"/>
      <c r="G9" s="91"/>
      <c r="H9" s="91"/>
      <c r="I9" s="91"/>
    </row>
    <row r="10" s="88" customFormat="1" ht="18" customHeight="1" spans="1:9">
      <c r="A10" s="97" t="s">
        <v>740</v>
      </c>
      <c r="B10" s="98"/>
      <c r="C10" s="99"/>
      <c r="D10" s="100"/>
      <c r="E10" s="91"/>
      <c r="F10" s="91"/>
      <c r="G10" s="91"/>
      <c r="H10" s="91"/>
      <c r="I10" s="91"/>
    </row>
    <row r="11" s="88" customFormat="1" ht="18" customHeight="1" spans="1:9">
      <c r="A11" s="97" t="s">
        <v>742</v>
      </c>
      <c r="B11" s="98"/>
      <c r="C11" s="99"/>
      <c r="D11" s="100"/>
      <c r="E11" s="91"/>
      <c r="F11" s="91"/>
      <c r="G11" s="91"/>
      <c r="H11" s="91"/>
      <c r="I11" s="91"/>
    </row>
    <row r="12" s="88" customFormat="1" ht="18" customHeight="1" spans="1:9">
      <c r="A12" s="97" t="s">
        <v>740</v>
      </c>
      <c r="B12" s="98"/>
      <c r="C12" s="99"/>
      <c r="D12" s="100"/>
      <c r="E12" s="91"/>
      <c r="F12" s="91"/>
      <c r="G12" s="91"/>
      <c r="H12" s="91"/>
      <c r="I12" s="91"/>
    </row>
    <row r="13" s="88" customFormat="1" ht="18" customHeight="1" spans="1:9">
      <c r="A13" s="97"/>
      <c r="B13" s="98"/>
      <c r="C13" s="99"/>
      <c r="D13" s="100"/>
      <c r="E13" s="91"/>
      <c r="F13" s="91"/>
      <c r="G13" s="91"/>
      <c r="H13" s="91"/>
      <c r="I13" s="91"/>
    </row>
    <row r="14" s="88" customFormat="1" ht="18" customHeight="1" spans="1:9">
      <c r="A14" s="97"/>
      <c r="B14" s="98"/>
      <c r="C14" s="99"/>
      <c r="D14" s="100"/>
      <c r="E14" s="91"/>
      <c r="F14" s="91"/>
      <c r="G14" s="91"/>
      <c r="H14" s="91"/>
      <c r="I14" s="91"/>
    </row>
    <row r="15" s="88" customFormat="1" ht="18" customHeight="1" spans="1:9">
      <c r="A15" s="97"/>
      <c r="B15" s="98"/>
      <c r="C15" s="99"/>
      <c r="D15" s="100"/>
      <c r="E15" s="91"/>
      <c r="F15" s="91"/>
      <c r="G15" s="91"/>
      <c r="H15" s="91"/>
      <c r="I15" s="91"/>
    </row>
    <row r="16" s="88" customFormat="1" ht="18" customHeight="1" spans="1:9">
      <c r="A16" s="97"/>
      <c r="B16" s="98"/>
      <c r="C16" s="99"/>
      <c r="D16" s="100"/>
      <c r="E16" s="91"/>
      <c r="F16" s="91"/>
      <c r="G16" s="91"/>
      <c r="H16" s="91"/>
      <c r="I16" s="91"/>
    </row>
    <row r="17" s="88" customFormat="1" ht="18" customHeight="1" spans="1:9">
      <c r="A17" s="101"/>
      <c r="B17" s="98"/>
      <c r="C17" s="99"/>
      <c r="D17" s="100"/>
      <c r="E17" s="91"/>
      <c r="F17" s="91"/>
      <c r="G17" s="91"/>
      <c r="H17" s="91"/>
      <c r="I17" s="91"/>
    </row>
    <row r="18" s="89" customFormat="1" ht="18" customHeight="1" spans="1:9">
      <c r="A18" s="95" t="s">
        <v>688</v>
      </c>
      <c r="B18" s="102"/>
      <c r="C18" s="103"/>
      <c r="D18" s="104"/>
      <c r="E18" s="105"/>
      <c r="F18" s="105"/>
      <c r="G18" s="105"/>
      <c r="H18" s="105"/>
      <c r="I18" s="105"/>
    </row>
    <row r="19" s="88" customFormat="1" ht="18" customHeight="1" spans="1:9">
      <c r="A19" s="97" t="s">
        <v>743</v>
      </c>
      <c r="B19" s="98"/>
      <c r="C19" s="99"/>
      <c r="D19" s="100"/>
      <c r="E19" s="91"/>
      <c r="F19" s="91"/>
      <c r="G19" s="91"/>
      <c r="H19" s="91"/>
      <c r="I19" s="91"/>
    </row>
    <row r="20" s="88" customFormat="1" ht="18" customHeight="1" spans="1:9">
      <c r="A20" s="101" t="s">
        <v>744</v>
      </c>
      <c r="B20" s="98"/>
      <c r="C20" s="99"/>
      <c r="D20" s="100"/>
      <c r="E20" s="91"/>
      <c r="F20" s="91"/>
      <c r="G20" s="91"/>
      <c r="H20" s="91"/>
      <c r="I20" s="91"/>
    </row>
    <row r="21" s="89" customFormat="1" ht="18" customHeight="1" spans="1:9">
      <c r="A21" s="95" t="s">
        <v>693</v>
      </c>
      <c r="B21" s="103"/>
      <c r="C21" s="103"/>
      <c r="D21" s="104"/>
      <c r="E21" s="105"/>
      <c r="F21" s="105"/>
      <c r="G21" s="105"/>
      <c r="H21" s="105"/>
      <c r="I21" s="105"/>
    </row>
    <row r="22" s="87" customFormat="1" ht="15" customHeight="1" spans="1:9">
      <c r="A22" s="91"/>
      <c r="B22" s="91"/>
      <c r="C22" s="91"/>
      <c r="D22" s="91"/>
      <c r="E22" s="91"/>
      <c r="F22" s="91"/>
      <c r="G22" s="91"/>
      <c r="H22" s="91"/>
      <c r="I22" s="91"/>
    </row>
    <row r="23" s="87" customFormat="1" ht="15" customHeight="1" spans="1:9">
      <c r="A23" s="105" t="s">
        <v>751</v>
      </c>
      <c r="B23" s="91"/>
      <c r="C23" s="91"/>
      <c r="D23" s="91"/>
      <c r="E23" s="91"/>
      <c r="F23" s="91"/>
      <c r="G23" s="91"/>
      <c r="H23" s="91"/>
      <c r="I23" s="91"/>
    </row>
    <row r="24" s="87" customFormat="1" ht="15" customHeight="1" spans="1:9">
      <c r="A24" s="91"/>
      <c r="B24" s="91"/>
      <c r="C24" s="91"/>
      <c r="D24" s="91"/>
      <c r="E24" s="91"/>
      <c r="F24" s="91"/>
      <c r="G24" s="91"/>
      <c r="H24" s="91"/>
      <c r="I24" s="91"/>
    </row>
    <row r="25" s="87" customFormat="1" ht="15" customHeight="1" spans="1:9">
      <c r="A25" s="91"/>
      <c r="B25" s="91"/>
      <c r="C25" s="91"/>
      <c r="D25" s="91"/>
      <c r="E25" s="91"/>
      <c r="F25" s="91"/>
      <c r="G25" s="91"/>
      <c r="H25" s="91"/>
      <c r="I25" s="91"/>
    </row>
    <row r="26" s="87" customFormat="1" ht="15" customHeight="1" spans="1:9">
      <c r="A26" s="91"/>
      <c r="B26" s="91"/>
      <c r="C26" s="91"/>
      <c r="D26" s="91"/>
      <c r="E26" s="91"/>
      <c r="F26" s="91"/>
      <c r="G26" s="91"/>
      <c r="H26" s="91"/>
      <c r="I26" s="91"/>
    </row>
    <row r="27" s="87" customFormat="1" ht="15" customHeight="1" spans="1:9">
      <c r="A27" s="91"/>
      <c r="B27" s="91"/>
      <c r="C27" s="91"/>
      <c r="D27" s="91"/>
      <c r="E27" s="91"/>
      <c r="F27" s="91"/>
      <c r="G27" s="91"/>
      <c r="H27" s="91"/>
      <c r="I27" s="91"/>
    </row>
    <row r="28" s="87" customFormat="1" ht="15" customHeight="1" spans="1:9">
      <c r="A28" s="91"/>
      <c r="B28" s="91"/>
      <c r="C28" s="91"/>
      <c r="D28" s="91"/>
      <c r="E28" s="91"/>
      <c r="F28" s="91"/>
      <c r="G28" s="91"/>
      <c r="H28" s="91"/>
      <c r="I28" s="91"/>
    </row>
    <row r="29" s="87" customFormat="1" ht="15" customHeight="1" spans="1:9">
      <c r="A29" s="91"/>
      <c r="B29" s="91"/>
      <c r="C29" s="91"/>
      <c r="D29" s="91"/>
      <c r="E29" s="91"/>
      <c r="F29" s="91"/>
      <c r="G29" s="91"/>
      <c r="H29" s="91"/>
      <c r="I29" s="91"/>
    </row>
    <row r="30" s="87" customFormat="1" ht="15" customHeight="1" spans="1:9">
      <c r="A30" s="91"/>
      <c r="B30" s="91"/>
      <c r="C30" s="91"/>
      <c r="D30" s="91"/>
      <c r="E30" s="91"/>
      <c r="F30" s="91"/>
      <c r="G30" s="91"/>
      <c r="H30" s="91"/>
      <c r="I30" s="91"/>
    </row>
    <row r="31" s="87" customFormat="1" ht="15" customHeight="1" spans="1:9">
      <c r="A31" s="91"/>
      <c r="B31" s="91"/>
      <c r="C31" s="91"/>
      <c r="D31" s="91"/>
      <c r="E31" s="91"/>
      <c r="F31" s="91"/>
      <c r="G31" s="91"/>
      <c r="H31" s="91"/>
      <c r="I31" s="91"/>
    </row>
    <row r="32" s="87" customFormat="1" ht="15" customHeight="1" spans="1:9">
      <c r="A32" s="91"/>
      <c r="B32" s="91"/>
      <c r="C32" s="91"/>
      <c r="D32" s="91"/>
      <c r="E32" s="91"/>
      <c r="F32" s="91"/>
      <c r="G32" s="91"/>
      <c r="H32" s="91"/>
      <c r="I32" s="91"/>
    </row>
    <row r="33" s="87" customFormat="1" ht="15" customHeight="1" spans="1:9">
      <c r="A33" s="91"/>
      <c r="B33" s="91"/>
      <c r="C33" s="91"/>
      <c r="D33" s="91"/>
      <c r="E33" s="91"/>
      <c r="F33" s="91"/>
      <c r="G33" s="91"/>
      <c r="H33" s="91"/>
      <c r="I33" s="91"/>
    </row>
    <row r="34" s="87" customFormat="1" ht="15" customHeight="1" spans="1:9">
      <c r="A34" s="91"/>
      <c r="B34" s="91"/>
      <c r="C34" s="91"/>
      <c r="D34" s="91"/>
      <c r="E34" s="91"/>
      <c r="F34" s="91"/>
      <c r="G34" s="91"/>
      <c r="H34" s="91"/>
      <c r="I34" s="91"/>
    </row>
    <row r="35" s="87" customFormat="1" ht="15" customHeight="1" spans="1:9">
      <c r="A35" s="91"/>
      <c r="B35" s="91"/>
      <c r="C35" s="91"/>
      <c r="D35" s="91"/>
      <c r="E35" s="91"/>
      <c r="F35" s="91"/>
      <c r="G35" s="91"/>
      <c r="H35" s="91"/>
      <c r="I35" s="91"/>
    </row>
    <row r="36" s="87" customFormat="1" ht="15" customHeight="1" spans="1:9">
      <c r="A36" s="91"/>
      <c r="B36" s="91"/>
      <c r="C36" s="91"/>
      <c r="D36" s="91"/>
      <c r="E36" s="91"/>
      <c r="F36" s="91"/>
      <c r="G36" s="91"/>
      <c r="H36" s="91"/>
      <c r="I36" s="91"/>
    </row>
    <row r="37" s="87" customFormat="1" ht="15" customHeight="1" spans="1:9">
      <c r="A37" s="91"/>
      <c r="B37" s="91"/>
      <c r="C37" s="91"/>
      <c r="D37" s="91"/>
      <c r="E37" s="91"/>
      <c r="F37" s="91"/>
      <c r="G37" s="91"/>
      <c r="H37" s="91"/>
      <c r="I37" s="91"/>
    </row>
    <row r="38" s="87" customFormat="1" ht="15" customHeight="1" spans="1:9">
      <c r="A38" s="91"/>
      <c r="B38" s="91"/>
      <c r="C38" s="91"/>
      <c r="D38" s="91"/>
      <c r="E38" s="91"/>
      <c r="F38" s="91"/>
      <c r="G38" s="91"/>
      <c r="H38" s="91"/>
      <c r="I38" s="91"/>
    </row>
    <row r="39" s="87" customFormat="1" ht="15" customHeight="1" spans="1:9">
      <c r="A39" s="91"/>
      <c r="B39" s="91"/>
      <c r="C39" s="91"/>
      <c r="D39" s="91"/>
      <c r="E39" s="91"/>
      <c r="F39" s="91"/>
      <c r="G39" s="91"/>
      <c r="H39" s="91"/>
      <c r="I39" s="91"/>
    </row>
    <row r="40" s="87" customFormat="1" ht="15" customHeight="1" spans="1:9">
      <c r="A40" s="91"/>
      <c r="B40" s="91"/>
      <c r="C40" s="91"/>
      <c r="D40" s="91"/>
      <c r="E40" s="91"/>
      <c r="F40" s="91"/>
      <c r="G40" s="91"/>
      <c r="H40" s="91"/>
      <c r="I40" s="91"/>
    </row>
    <row r="41" s="87" customFormat="1" ht="15" customHeight="1" spans="1:9">
      <c r="A41" s="91"/>
      <c r="B41" s="91"/>
      <c r="C41" s="91"/>
      <c r="D41" s="91"/>
      <c r="E41" s="91"/>
      <c r="F41" s="91"/>
      <c r="G41" s="91"/>
      <c r="H41" s="91"/>
      <c r="I41" s="91"/>
    </row>
    <row r="42" s="87" customFormat="1" ht="15" customHeight="1" spans="1:9">
      <c r="A42" s="91"/>
      <c r="B42" s="91"/>
      <c r="C42" s="91"/>
      <c r="D42" s="91"/>
      <c r="E42" s="91"/>
      <c r="F42" s="91"/>
      <c r="G42" s="91"/>
      <c r="H42" s="91"/>
      <c r="I42" s="91"/>
    </row>
    <row r="43" s="87" customFormat="1" ht="15" customHeight="1" spans="1:9">
      <c r="A43" s="91"/>
      <c r="B43" s="91"/>
      <c r="C43" s="91"/>
      <c r="D43" s="91"/>
      <c r="E43" s="91"/>
      <c r="F43" s="91"/>
      <c r="G43" s="91"/>
      <c r="H43" s="91"/>
      <c r="I43" s="91"/>
    </row>
    <row r="44" s="87" customFormat="1" ht="15" customHeight="1" spans="1:9">
      <c r="A44" s="91"/>
      <c r="B44" s="91"/>
      <c r="C44" s="91"/>
      <c r="D44" s="91"/>
      <c r="E44" s="91"/>
      <c r="F44" s="91"/>
      <c r="G44" s="91"/>
      <c r="H44" s="91"/>
      <c r="I44" s="91"/>
    </row>
    <row r="45" s="87" customFormat="1" ht="15" customHeight="1" spans="1:9">
      <c r="A45" s="91"/>
      <c r="B45" s="91"/>
      <c r="C45" s="91"/>
      <c r="D45" s="91"/>
      <c r="E45" s="91"/>
      <c r="F45" s="91"/>
      <c r="G45" s="91"/>
      <c r="H45" s="91"/>
      <c r="I45" s="91"/>
    </row>
    <row r="46" s="87" customFormat="1" ht="15" customHeight="1" spans="1:9">
      <c r="A46" s="91"/>
      <c r="B46" s="91"/>
      <c r="C46" s="91"/>
      <c r="D46" s="91"/>
      <c r="E46" s="91"/>
      <c r="F46" s="91"/>
      <c r="G46" s="91"/>
      <c r="H46" s="91"/>
      <c r="I46" s="91"/>
    </row>
    <row r="47" s="87" customFormat="1"/>
    <row r="48" s="87" customFormat="1"/>
    <row r="49" s="87" customFormat="1"/>
    <row r="50" s="87" customFormat="1"/>
    <row r="51" s="87" customFormat="1"/>
    <row r="52" s="87" customFormat="1"/>
    <row r="53" s="87" customFormat="1"/>
    <row r="54" s="87" customFormat="1"/>
    <row r="55" s="87" customFormat="1"/>
    <row r="56" s="87" customFormat="1"/>
    <row r="57" s="87" customFormat="1"/>
    <row r="58" s="87" customFormat="1"/>
    <row r="59" s="87" customFormat="1"/>
    <row r="60" s="87" customFormat="1" spans="1:5">
      <c r="A60"/>
      <c r="B60"/>
      <c r="C60"/>
      <c r="D60"/>
      <c r="E60"/>
    </row>
  </sheetData>
  <mergeCells count="2">
    <mergeCell ref="A1:D1"/>
    <mergeCell ref="A3:D3"/>
  </mergeCells>
  <printOptions horizontalCentered="1"/>
  <pageMargins left="0.984027777777778" right="0.984027777777778" top="0.865277777777778" bottom="0.786805555555556" header="0.507638888888889" footer="0.2"/>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showZeros="0" topLeftCell="A13" workbookViewId="0">
      <selection activeCell="A25" sqref="A25"/>
    </sheetView>
  </sheetViews>
  <sheetFormatPr defaultColWidth="9" defaultRowHeight="12.75"/>
  <cols>
    <col min="1" max="1" width="27.0833333333333" style="394" customWidth="1"/>
    <col min="2" max="5" width="17.8333333333333" style="394" customWidth="1"/>
    <col min="6" max="6" width="15.0833333333333" style="394" customWidth="1"/>
    <col min="7" max="7" width="9" style="394"/>
    <col min="8" max="8" width="9.5" style="394"/>
    <col min="9" max="16384" width="9" style="394"/>
  </cols>
  <sheetData>
    <row r="1" s="181" customFormat="1" ht="24" customHeight="1" spans="1:6">
      <c r="A1" s="34" t="s">
        <v>81</v>
      </c>
      <c r="B1" s="34"/>
      <c r="C1" s="34"/>
      <c r="D1" s="34"/>
      <c r="E1" s="34"/>
      <c r="F1" s="34"/>
    </row>
    <row r="2" s="154" customFormat="1" ht="15" customHeight="1" spans="1:9">
      <c r="A2" s="319" t="s">
        <v>82</v>
      </c>
      <c r="B2" s="348"/>
      <c r="C2" s="348"/>
      <c r="D2" s="348"/>
      <c r="E2" s="396" t="s">
        <v>47</v>
      </c>
      <c r="F2" s="396"/>
      <c r="G2" s="146"/>
      <c r="H2" s="146"/>
      <c r="I2" s="146"/>
    </row>
    <row r="3" s="416" customFormat="1" ht="18" customHeight="1" spans="1:9">
      <c r="A3" s="417" t="s">
        <v>83</v>
      </c>
      <c r="B3" s="177" t="s">
        <v>84</v>
      </c>
      <c r="C3" s="177" t="s">
        <v>85</v>
      </c>
      <c r="D3" s="68" t="s">
        <v>53</v>
      </c>
      <c r="E3" s="68"/>
      <c r="F3" s="68" t="s">
        <v>86</v>
      </c>
      <c r="G3" s="418"/>
      <c r="H3" s="418"/>
      <c r="I3" s="418"/>
    </row>
    <row r="4" s="416" customFormat="1" ht="18" customHeight="1" spans="1:9">
      <c r="A4" s="68"/>
      <c r="B4" s="68"/>
      <c r="C4" s="68"/>
      <c r="D4" s="68" t="s">
        <v>57</v>
      </c>
      <c r="E4" s="68" t="s">
        <v>56</v>
      </c>
      <c r="F4" s="68"/>
      <c r="G4" s="418"/>
      <c r="H4" s="418"/>
      <c r="I4" s="418"/>
    </row>
    <row r="5" ht="18" customHeight="1" spans="1:9">
      <c r="A5" s="410" t="s">
        <v>87</v>
      </c>
      <c r="B5" s="71">
        <v>6899</v>
      </c>
      <c r="C5" s="71">
        <v>7098</v>
      </c>
      <c r="D5" s="65">
        <f t="shared" ref="D5:D25" si="0">(C5/B5-1)*100</f>
        <v>2.88447601101609</v>
      </c>
      <c r="E5" s="71">
        <f>C5-B5</f>
        <v>199</v>
      </c>
      <c r="F5" s="71"/>
      <c r="G5" s="197"/>
      <c r="H5" s="146"/>
      <c r="I5" s="197"/>
    </row>
    <row r="6" ht="18" customHeight="1" spans="1:9">
      <c r="A6" s="407" t="s">
        <v>88</v>
      </c>
      <c r="B6" s="71">
        <v>3</v>
      </c>
      <c r="C6" s="71">
        <v>3</v>
      </c>
      <c r="D6" s="65">
        <f t="shared" si="0"/>
        <v>0</v>
      </c>
      <c r="E6" s="71">
        <f>C6-B6</f>
        <v>0</v>
      </c>
      <c r="F6" s="71"/>
      <c r="G6" s="197"/>
      <c r="H6" s="197"/>
      <c r="I6" s="197"/>
    </row>
    <row r="7" ht="18" customHeight="1" spans="1:9">
      <c r="A7" s="407" t="s">
        <v>89</v>
      </c>
      <c r="B7" s="71">
        <v>3092</v>
      </c>
      <c r="C7" s="71">
        <v>3551</v>
      </c>
      <c r="D7" s="65">
        <f t="shared" si="0"/>
        <v>14.8447606727037</v>
      </c>
      <c r="E7" s="71">
        <f t="shared" ref="E7:E24" si="1">C7-B7</f>
        <v>459</v>
      </c>
      <c r="F7" s="71"/>
      <c r="G7" s="197"/>
      <c r="H7" s="197"/>
      <c r="I7" s="197"/>
    </row>
    <row r="8" ht="18" customHeight="1" spans="1:9">
      <c r="A8" s="407" t="s">
        <v>90</v>
      </c>
      <c r="B8" s="71">
        <v>18078</v>
      </c>
      <c r="C8" s="71">
        <v>18083</v>
      </c>
      <c r="D8" s="65">
        <f t="shared" si="0"/>
        <v>0.0276579267618038</v>
      </c>
      <c r="E8" s="71">
        <f t="shared" si="1"/>
        <v>5</v>
      </c>
      <c r="F8" s="71"/>
      <c r="G8" s="197"/>
      <c r="H8" s="419"/>
      <c r="I8" s="197"/>
    </row>
    <row r="9" ht="18" customHeight="1" spans="1:9">
      <c r="A9" s="407" t="s">
        <v>91</v>
      </c>
      <c r="B9" s="71">
        <v>3100</v>
      </c>
      <c r="C9" s="71">
        <v>2553</v>
      </c>
      <c r="D9" s="65">
        <f t="shared" si="0"/>
        <v>-17.6451612903226</v>
      </c>
      <c r="E9" s="71">
        <f t="shared" si="1"/>
        <v>-547</v>
      </c>
      <c r="F9" s="71"/>
      <c r="G9" s="197"/>
      <c r="H9" s="197"/>
      <c r="I9" s="197"/>
    </row>
    <row r="10" ht="18" customHeight="1" spans="1:9">
      <c r="A10" s="407" t="s">
        <v>92</v>
      </c>
      <c r="B10" s="71">
        <v>675</v>
      </c>
      <c r="C10" s="71">
        <v>680</v>
      </c>
      <c r="D10" s="65">
        <f t="shared" si="0"/>
        <v>0.740740740740731</v>
      </c>
      <c r="E10" s="71">
        <f t="shared" si="1"/>
        <v>5</v>
      </c>
      <c r="F10" s="71"/>
      <c r="G10" s="197"/>
      <c r="H10" s="197"/>
      <c r="I10" s="197"/>
    </row>
    <row r="11" ht="18" customHeight="1" spans="1:9">
      <c r="A11" s="407" t="s">
        <v>93</v>
      </c>
      <c r="B11" s="71">
        <v>7783</v>
      </c>
      <c r="C11" s="71">
        <v>6860</v>
      </c>
      <c r="D11" s="65">
        <f t="shared" si="0"/>
        <v>-11.8591802646794</v>
      </c>
      <c r="E11" s="71">
        <f t="shared" si="1"/>
        <v>-923</v>
      </c>
      <c r="F11" s="71"/>
      <c r="G11" s="197"/>
      <c r="H11" s="197"/>
      <c r="I11" s="197"/>
    </row>
    <row r="12" ht="18" customHeight="1" spans="1:9">
      <c r="A12" s="407" t="s">
        <v>94</v>
      </c>
      <c r="B12" s="71">
        <v>1756</v>
      </c>
      <c r="C12" s="71">
        <v>2355</v>
      </c>
      <c r="D12" s="65">
        <f t="shared" si="0"/>
        <v>34.1116173120729</v>
      </c>
      <c r="E12" s="71">
        <f t="shared" si="1"/>
        <v>599</v>
      </c>
      <c r="F12" s="71"/>
      <c r="G12" s="197"/>
      <c r="H12" s="197"/>
      <c r="I12" s="197"/>
    </row>
    <row r="13" ht="18" customHeight="1" spans="1:9">
      <c r="A13" s="407" t="s">
        <v>95</v>
      </c>
      <c r="B13" s="71">
        <v>4664</v>
      </c>
      <c r="C13" s="71">
        <v>746</v>
      </c>
      <c r="D13" s="65">
        <f t="shared" si="0"/>
        <v>-84.0051457975986</v>
      </c>
      <c r="E13" s="71">
        <f t="shared" si="1"/>
        <v>-3918</v>
      </c>
      <c r="F13" s="179"/>
      <c r="G13" s="197"/>
      <c r="H13" s="197"/>
      <c r="I13" s="197"/>
    </row>
    <row r="14" ht="18" customHeight="1" spans="1:9">
      <c r="A14" s="407" t="s">
        <v>96</v>
      </c>
      <c r="B14" s="71">
        <v>13635</v>
      </c>
      <c r="C14" s="71">
        <v>24329</v>
      </c>
      <c r="D14" s="65">
        <f t="shared" si="0"/>
        <v>78.4305097176384</v>
      </c>
      <c r="E14" s="71">
        <f t="shared" si="1"/>
        <v>10694</v>
      </c>
      <c r="F14" s="71"/>
      <c r="G14" s="197"/>
      <c r="H14" s="197"/>
      <c r="I14" s="197"/>
    </row>
    <row r="15" ht="18" customHeight="1" spans="1:9">
      <c r="A15" s="407" t="s">
        <v>97</v>
      </c>
      <c r="B15" s="71">
        <v>6818</v>
      </c>
      <c r="C15" s="71">
        <v>6402</v>
      </c>
      <c r="D15" s="65">
        <f t="shared" si="0"/>
        <v>-6.10149603989439</v>
      </c>
      <c r="E15" s="71">
        <f t="shared" si="1"/>
        <v>-416</v>
      </c>
      <c r="F15" s="71"/>
      <c r="G15" s="197"/>
      <c r="H15" s="197"/>
      <c r="I15" s="197"/>
    </row>
    <row r="16" ht="18" customHeight="1" spans="1:9">
      <c r="A16" s="407" t="s">
        <v>98</v>
      </c>
      <c r="B16" s="71">
        <v>12</v>
      </c>
      <c r="C16" s="71">
        <v>109</v>
      </c>
      <c r="D16" s="65">
        <f t="shared" si="0"/>
        <v>808.333333333333</v>
      </c>
      <c r="E16" s="71">
        <f t="shared" si="1"/>
        <v>97</v>
      </c>
      <c r="F16" s="71"/>
      <c r="G16" s="197"/>
      <c r="H16" s="197"/>
      <c r="I16" s="197"/>
    </row>
    <row r="17" ht="18" customHeight="1" spans="1:9">
      <c r="A17" s="407" t="s">
        <v>99</v>
      </c>
      <c r="B17" s="71">
        <v>1683</v>
      </c>
      <c r="C17" s="71">
        <v>13428</v>
      </c>
      <c r="D17" s="65">
        <f t="shared" si="0"/>
        <v>697.860962566845</v>
      </c>
      <c r="E17" s="71">
        <f t="shared" si="1"/>
        <v>11745</v>
      </c>
      <c r="F17" s="71"/>
      <c r="G17" s="197"/>
      <c r="H17" s="197"/>
      <c r="I17" s="197"/>
    </row>
    <row r="18" ht="18" customHeight="1" spans="1:9">
      <c r="A18" s="407" t="s">
        <v>100</v>
      </c>
      <c r="B18" s="71">
        <v>269</v>
      </c>
      <c r="C18" s="71">
        <v>2412</v>
      </c>
      <c r="D18" s="65">
        <f t="shared" si="0"/>
        <v>796.654275092937</v>
      </c>
      <c r="E18" s="71">
        <f t="shared" si="1"/>
        <v>2143</v>
      </c>
      <c r="F18" s="71"/>
      <c r="G18" s="197"/>
      <c r="H18" s="197"/>
      <c r="I18" s="197"/>
    </row>
    <row r="19" ht="18" customHeight="1" spans="1:9">
      <c r="A19" s="407" t="s">
        <v>101</v>
      </c>
      <c r="B19" s="71">
        <v>2991</v>
      </c>
      <c r="C19" s="71">
        <v>934</v>
      </c>
      <c r="D19" s="65">
        <f t="shared" si="0"/>
        <v>-68.7729856235373</v>
      </c>
      <c r="E19" s="71">
        <f t="shared" si="1"/>
        <v>-2057</v>
      </c>
      <c r="F19" s="71"/>
      <c r="G19" s="197"/>
      <c r="H19" s="197"/>
      <c r="I19" s="197"/>
    </row>
    <row r="20" ht="18" customHeight="1" spans="1:9">
      <c r="A20" s="407" t="s">
        <v>102</v>
      </c>
      <c r="B20" s="71">
        <v>794</v>
      </c>
      <c r="C20" s="71">
        <v>4081</v>
      </c>
      <c r="D20" s="65">
        <f t="shared" si="0"/>
        <v>413.979848866499</v>
      </c>
      <c r="E20" s="71">
        <f t="shared" si="1"/>
        <v>3287</v>
      </c>
      <c r="F20" s="71"/>
      <c r="G20" s="197"/>
      <c r="H20" s="197"/>
      <c r="I20" s="197"/>
    </row>
    <row r="21" ht="18" customHeight="1" spans="1:9">
      <c r="A21" s="407" t="s">
        <v>103</v>
      </c>
      <c r="B21" s="71"/>
      <c r="C21" s="71">
        <v>2</v>
      </c>
      <c r="D21" s="65" t="e">
        <f t="shared" si="0"/>
        <v>#DIV/0!</v>
      </c>
      <c r="E21" s="71">
        <f t="shared" si="1"/>
        <v>2</v>
      </c>
      <c r="F21" s="71"/>
      <c r="G21" s="197"/>
      <c r="H21" s="197"/>
      <c r="I21" s="197"/>
    </row>
    <row r="22" ht="18" customHeight="1" spans="1:9">
      <c r="A22" s="407" t="s">
        <v>104</v>
      </c>
      <c r="B22" s="71">
        <v>1789</v>
      </c>
      <c r="C22" s="71">
        <v>2129</v>
      </c>
      <c r="D22" s="65">
        <f t="shared" si="0"/>
        <v>19.0050307434321</v>
      </c>
      <c r="E22" s="71">
        <f t="shared" si="1"/>
        <v>340</v>
      </c>
      <c r="F22" s="71"/>
      <c r="G22" s="197"/>
      <c r="H22" s="197"/>
      <c r="I22" s="197"/>
    </row>
    <row r="23" ht="18" customHeight="1" spans="1:9">
      <c r="A23" s="407" t="s">
        <v>105</v>
      </c>
      <c r="B23" s="71">
        <v>7</v>
      </c>
      <c r="C23" s="71">
        <v>91</v>
      </c>
      <c r="D23" s="65">
        <f t="shared" si="0"/>
        <v>1200</v>
      </c>
      <c r="E23" s="71">
        <f t="shared" si="1"/>
        <v>84</v>
      </c>
      <c r="F23" s="71"/>
      <c r="G23" s="197"/>
      <c r="H23" s="197"/>
      <c r="I23" s="197"/>
    </row>
    <row r="24" ht="18" customHeight="1" spans="1:9">
      <c r="A24" s="407" t="s">
        <v>106</v>
      </c>
      <c r="B24" s="71">
        <v>50</v>
      </c>
      <c r="C24" s="71">
        <v>170</v>
      </c>
      <c r="D24" s="65">
        <f t="shared" si="0"/>
        <v>240</v>
      </c>
      <c r="E24" s="71">
        <f t="shared" si="1"/>
        <v>120</v>
      </c>
      <c r="F24" s="179"/>
      <c r="G24" s="197"/>
      <c r="H24" s="197"/>
      <c r="I24" s="197"/>
    </row>
    <row r="25" ht="18" customHeight="1" spans="1:9">
      <c r="A25" s="68" t="s">
        <v>107</v>
      </c>
      <c r="B25" s="68">
        <f>SUM(B5:B24)</f>
        <v>74098</v>
      </c>
      <c r="C25" s="68">
        <f>SUM(C5:C24)</f>
        <v>96016</v>
      </c>
      <c r="D25" s="425">
        <f t="shared" si="0"/>
        <v>29.5797457421253</v>
      </c>
      <c r="E25" s="68">
        <f>SUM(C25-B25)</f>
        <v>21918</v>
      </c>
      <c r="F25" s="68"/>
      <c r="G25" s="197"/>
      <c r="H25" s="197"/>
      <c r="I25" s="197"/>
    </row>
    <row r="26" ht="15" customHeight="1" spans="1:9">
      <c r="A26" s="197"/>
      <c r="B26" s="197"/>
      <c r="C26" s="197"/>
      <c r="D26" s="197"/>
      <c r="E26" s="197"/>
      <c r="F26" s="197"/>
      <c r="G26" s="197"/>
      <c r="H26" s="197"/>
      <c r="I26" s="197"/>
    </row>
    <row r="27" ht="15" customHeight="1" spans="1:9">
      <c r="A27" s="197"/>
      <c r="B27" s="197"/>
      <c r="C27" s="197"/>
      <c r="D27" s="197"/>
      <c r="E27" s="197"/>
      <c r="F27" s="197"/>
      <c r="G27" s="197"/>
      <c r="H27" s="197"/>
      <c r="I27" s="197"/>
    </row>
    <row r="28" ht="15" customHeight="1" spans="1:9">
      <c r="A28" s="197"/>
      <c r="B28" s="197"/>
      <c r="C28" s="197"/>
      <c r="D28" s="197"/>
      <c r="E28" s="197"/>
      <c r="F28" s="197"/>
      <c r="G28" s="197"/>
      <c r="H28" s="197"/>
      <c r="I28" s="197"/>
    </row>
    <row r="29" ht="15" customHeight="1" spans="1:9">
      <c r="A29" s="197"/>
      <c r="B29" s="197"/>
      <c r="C29" s="197"/>
      <c r="D29" s="197"/>
      <c r="E29" s="197"/>
      <c r="F29" s="197"/>
      <c r="G29" s="197"/>
      <c r="H29" s="197"/>
      <c r="I29" s="197"/>
    </row>
    <row r="30" ht="15" customHeight="1" spans="1:9">
      <c r="A30" s="197"/>
      <c r="B30" s="197"/>
      <c r="C30" s="197"/>
      <c r="D30" s="197"/>
      <c r="E30" s="197"/>
      <c r="F30" s="197"/>
      <c r="G30" s="197"/>
      <c r="H30" s="197"/>
      <c r="I30" s="197"/>
    </row>
    <row r="31" ht="15" customHeight="1" spans="1:9">
      <c r="A31" s="197"/>
      <c r="B31" s="197"/>
      <c r="C31" s="197"/>
      <c r="D31" s="197"/>
      <c r="E31" s="197"/>
      <c r="F31" s="197"/>
      <c r="G31" s="197"/>
      <c r="H31" s="197"/>
      <c r="I31" s="197"/>
    </row>
    <row r="32" ht="15" customHeight="1" spans="1:9">
      <c r="A32" s="197"/>
      <c r="B32" s="197"/>
      <c r="C32" s="197"/>
      <c r="D32" s="197"/>
      <c r="E32" s="197"/>
      <c r="F32" s="197"/>
      <c r="G32" s="197"/>
      <c r="H32" s="197"/>
      <c r="I32" s="197"/>
    </row>
    <row r="33" ht="15" customHeight="1" spans="1:9">
      <c r="A33" s="197"/>
      <c r="B33" s="197"/>
      <c r="C33" s="197"/>
      <c r="D33" s="197"/>
      <c r="E33" s="197"/>
      <c r="F33" s="197"/>
      <c r="G33" s="197"/>
      <c r="H33" s="197"/>
      <c r="I33" s="197"/>
    </row>
    <row r="34" ht="15" customHeight="1" spans="1:9">
      <c r="A34" s="197"/>
      <c r="B34" s="197"/>
      <c r="C34" s="197"/>
      <c r="D34" s="197"/>
      <c r="E34" s="197"/>
      <c r="F34" s="197"/>
      <c r="G34" s="197"/>
      <c r="H34" s="197"/>
      <c r="I34" s="197"/>
    </row>
    <row r="35" ht="15" customHeight="1" spans="1:9">
      <c r="A35" s="197"/>
      <c r="B35" s="197"/>
      <c r="C35" s="197"/>
      <c r="D35" s="197"/>
      <c r="E35" s="197"/>
      <c r="F35" s="197"/>
      <c r="G35" s="197"/>
      <c r="H35" s="197"/>
      <c r="I35" s="197"/>
    </row>
    <row r="36" ht="15" customHeight="1" spans="1:9">
      <c r="A36" s="197"/>
      <c r="B36" s="197"/>
      <c r="C36" s="197"/>
      <c r="D36" s="197"/>
      <c r="E36" s="197"/>
      <c r="F36" s="197"/>
      <c r="G36" s="197"/>
      <c r="H36" s="197"/>
      <c r="I36" s="197"/>
    </row>
    <row r="37" ht="15" customHeight="1" spans="1:9">
      <c r="A37" s="197"/>
      <c r="B37" s="197"/>
      <c r="C37" s="197"/>
      <c r="D37" s="197"/>
      <c r="E37" s="197"/>
      <c r="F37" s="197"/>
      <c r="G37" s="197"/>
      <c r="H37" s="197"/>
      <c r="I37" s="197"/>
    </row>
    <row r="38" ht="15" customHeight="1" spans="1:9">
      <c r="A38" s="197"/>
      <c r="B38" s="197"/>
      <c r="C38" s="197"/>
      <c r="D38" s="197"/>
      <c r="E38" s="197"/>
      <c r="F38" s="197"/>
      <c r="G38" s="197"/>
      <c r="H38" s="197"/>
      <c r="I38" s="197"/>
    </row>
    <row r="39" ht="15" customHeight="1" spans="1:9">
      <c r="A39" s="197"/>
      <c r="B39" s="197"/>
      <c r="C39" s="197"/>
      <c r="D39" s="197"/>
      <c r="E39" s="197"/>
      <c r="F39" s="197"/>
      <c r="G39" s="197"/>
      <c r="H39" s="197"/>
      <c r="I39" s="197"/>
    </row>
    <row r="40" ht="15" customHeight="1" spans="1:9">
      <c r="A40" s="197"/>
      <c r="B40" s="197"/>
      <c r="C40" s="197"/>
      <c r="D40" s="197"/>
      <c r="E40" s="197"/>
      <c r="F40" s="197"/>
      <c r="G40" s="197"/>
      <c r="H40" s="197"/>
      <c r="I40" s="197"/>
    </row>
    <row r="41" ht="15" customHeight="1" spans="1:9">
      <c r="A41" s="197"/>
      <c r="B41" s="197"/>
      <c r="C41" s="197"/>
      <c r="D41" s="197"/>
      <c r="E41" s="197"/>
      <c r="F41" s="197"/>
      <c r="G41" s="197"/>
      <c r="H41" s="197"/>
      <c r="I41" s="197"/>
    </row>
    <row r="42" ht="15" customHeight="1" spans="1:9">
      <c r="A42" s="197"/>
      <c r="B42" s="197"/>
      <c r="C42" s="197"/>
      <c r="D42" s="197"/>
      <c r="E42" s="197"/>
      <c r="F42" s="197"/>
      <c r="G42" s="197"/>
      <c r="H42" s="197"/>
      <c r="I42" s="197"/>
    </row>
    <row r="43" ht="15" customHeight="1" spans="1:9">
      <c r="A43" s="197"/>
      <c r="B43" s="197"/>
      <c r="C43" s="197"/>
      <c r="D43" s="197"/>
      <c r="E43" s="197"/>
      <c r="F43" s="197"/>
      <c r="G43" s="197"/>
      <c r="H43" s="197"/>
      <c r="I43" s="197"/>
    </row>
    <row r="44" ht="15" customHeight="1" spans="1:9">
      <c r="A44" s="197"/>
      <c r="B44" s="197"/>
      <c r="C44" s="197"/>
      <c r="D44" s="197"/>
      <c r="E44" s="197"/>
      <c r="F44" s="197"/>
      <c r="G44" s="197"/>
      <c r="H44" s="197"/>
      <c r="I44" s="197"/>
    </row>
    <row r="45" ht="15" customHeight="1" spans="1:9">
      <c r="A45" s="197"/>
      <c r="B45" s="197"/>
      <c r="C45" s="197"/>
      <c r="D45" s="197"/>
      <c r="E45" s="197"/>
      <c r="F45" s="197"/>
      <c r="G45" s="197"/>
      <c r="H45" s="197"/>
      <c r="I45" s="197"/>
    </row>
    <row r="46" ht="15" customHeight="1" spans="1:9">
      <c r="A46" s="197"/>
      <c r="B46" s="197"/>
      <c r="C46" s="197"/>
      <c r="D46" s="197"/>
      <c r="E46" s="197"/>
      <c r="F46" s="197"/>
      <c r="G46" s="197"/>
      <c r="H46" s="197"/>
      <c r="I46" s="197"/>
    </row>
  </sheetData>
  <mergeCells count="7">
    <mergeCell ref="A1:F1"/>
    <mergeCell ref="E2:F2"/>
    <mergeCell ref="D3:E3"/>
    <mergeCell ref="A3:A4"/>
    <mergeCell ref="B3:B4"/>
    <mergeCell ref="C3:C4"/>
    <mergeCell ref="F3:F4"/>
  </mergeCells>
  <printOptions horizontalCentered="1"/>
  <pageMargins left="0.984027777777778" right="0.984027777777778" top="0.865277777777778" bottom="0.865277777777778" header="0.511805555555556" footer="0.196527777777778"/>
  <pageSetup paperSize="9" orientation="landscape" verticalDpi="18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A7" sqref="A7"/>
    </sheetView>
  </sheetViews>
  <sheetFormatPr defaultColWidth="9" defaultRowHeight="14.25" outlineLevelCol="7"/>
  <cols>
    <col min="1" max="1" width="49.75" style="77" customWidth="1"/>
    <col min="2" max="2" width="54.75" style="77" customWidth="1"/>
    <col min="3" max="255" width="9" style="77"/>
    <col min="256" max="16384" width="9" style="3"/>
  </cols>
  <sheetData>
    <row r="1" ht="51.75" customHeight="1" spans="1:8">
      <c r="A1" s="78" t="s">
        <v>752</v>
      </c>
      <c r="B1" s="78"/>
      <c r="C1" s="79"/>
      <c r="D1" s="79"/>
      <c r="E1" s="79"/>
      <c r="F1" s="79"/>
      <c r="G1" s="79"/>
      <c r="H1" s="79"/>
    </row>
    <row r="2" ht="29" customHeight="1" spans="1:8">
      <c r="A2" s="80" t="s">
        <v>753</v>
      </c>
      <c r="B2" s="81" t="s">
        <v>754</v>
      </c>
      <c r="C2" s="79"/>
      <c r="D2" s="79"/>
      <c r="E2" s="79"/>
      <c r="F2" s="79"/>
      <c r="G2" s="79"/>
      <c r="H2" s="79"/>
    </row>
    <row r="3" ht="35" customHeight="1" spans="1:8">
      <c r="A3" s="82" t="s">
        <v>48</v>
      </c>
      <c r="B3" s="82" t="s">
        <v>755</v>
      </c>
      <c r="C3" s="79"/>
      <c r="D3" s="79"/>
      <c r="E3" s="79"/>
      <c r="F3" s="79"/>
      <c r="G3" s="79"/>
      <c r="H3" s="79"/>
    </row>
    <row r="4" ht="24.75" customHeight="1" spans="1:8">
      <c r="A4" s="83" t="s">
        <v>756</v>
      </c>
      <c r="B4" s="84"/>
      <c r="C4" s="79"/>
      <c r="D4" s="79"/>
      <c r="E4" s="79"/>
      <c r="F4" s="79"/>
      <c r="G4" s="79"/>
      <c r="H4" s="79"/>
    </row>
    <row r="5" ht="15" customHeight="1" spans="1:8">
      <c r="A5" s="85"/>
      <c r="B5" s="86"/>
      <c r="C5" s="79"/>
      <c r="D5" s="79"/>
      <c r="E5" s="79"/>
      <c r="F5" s="79"/>
      <c r="G5" s="79"/>
      <c r="H5" s="79"/>
    </row>
    <row r="6" ht="15" customHeight="1" spans="1:8">
      <c r="A6" s="18" t="s">
        <v>757</v>
      </c>
      <c r="B6" s="7"/>
      <c r="C6" s="79"/>
      <c r="D6" s="79"/>
      <c r="E6" s="79"/>
      <c r="F6" s="79"/>
      <c r="G6" s="79"/>
      <c r="H6" s="79"/>
    </row>
    <row r="7" ht="15" customHeight="1" spans="1:8">
      <c r="A7" s="7"/>
      <c r="B7" s="7"/>
      <c r="C7" s="79"/>
      <c r="D7" s="79"/>
      <c r="E7" s="79"/>
      <c r="F7" s="79"/>
      <c r="G7" s="79"/>
      <c r="H7" s="79"/>
    </row>
    <row r="8" ht="15" customHeight="1" spans="1:8">
      <c r="A8" s="79"/>
      <c r="B8" s="79"/>
      <c r="C8" s="79"/>
      <c r="D8" s="79"/>
      <c r="E8" s="79"/>
      <c r="F8" s="79"/>
      <c r="G8" s="79"/>
      <c r="H8" s="79"/>
    </row>
    <row r="9" ht="15" customHeight="1" spans="1:8">
      <c r="A9" s="79"/>
      <c r="B9" s="79"/>
      <c r="C9" s="79"/>
      <c r="D9" s="79"/>
      <c r="E9" s="79"/>
      <c r="F9" s="79"/>
      <c r="G9" s="79"/>
      <c r="H9" s="79"/>
    </row>
    <row r="10" ht="15" customHeight="1" spans="1:8">
      <c r="A10" s="79"/>
      <c r="B10" s="79"/>
      <c r="C10" s="79"/>
      <c r="D10" s="79"/>
      <c r="E10" s="79"/>
      <c r="F10" s="79"/>
      <c r="G10" s="79"/>
      <c r="H10" s="79"/>
    </row>
    <row r="11" ht="15" customHeight="1" spans="1:8">
      <c r="A11" s="79"/>
      <c r="B11" s="79"/>
      <c r="C11" s="79"/>
      <c r="D11" s="79"/>
      <c r="E11" s="79"/>
      <c r="F11" s="79"/>
      <c r="G11" s="79"/>
      <c r="H11" s="79"/>
    </row>
    <row r="12" ht="15" customHeight="1" spans="1:8">
      <c r="A12" s="79"/>
      <c r="B12" s="79"/>
      <c r="C12" s="79"/>
      <c r="D12" s="79"/>
      <c r="E12" s="79"/>
      <c r="F12" s="79"/>
      <c r="G12" s="79"/>
      <c r="H12" s="79"/>
    </row>
    <row r="13" ht="15" customHeight="1" spans="1:8">
      <c r="A13" s="79"/>
      <c r="B13" s="79"/>
      <c r="C13" s="79"/>
      <c r="D13" s="79"/>
      <c r="E13" s="79"/>
      <c r="F13" s="79"/>
      <c r="G13" s="79"/>
      <c r="H13" s="79"/>
    </row>
    <row r="14" ht="15" customHeight="1" spans="1:8">
      <c r="A14" s="79"/>
      <c r="B14" s="79"/>
      <c r="C14" s="79"/>
      <c r="D14" s="79"/>
      <c r="E14" s="79"/>
      <c r="F14" s="79"/>
      <c r="G14" s="79"/>
      <c r="H14" s="79"/>
    </row>
    <row r="15" ht="15" customHeight="1" spans="1:8">
      <c r="A15" s="79"/>
      <c r="B15" s="79"/>
      <c r="C15" s="79"/>
      <c r="D15" s="79"/>
      <c r="E15" s="79"/>
      <c r="F15" s="79"/>
      <c r="G15" s="79"/>
      <c r="H15" s="79"/>
    </row>
    <row r="16" ht="15" customHeight="1" spans="1:8">
      <c r="A16" s="79"/>
      <c r="B16" s="79"/>
      <c r="C16" s="79"/>
      <c r="D16" s="79"/>
      <c r="E16" s="79"/>
      <c r="F16" s="79"/>
      <c r="G16" s="79"/>
      <c r="H16" s="79"/>
    </row>
    <row r="17" ht="15" customHeight="1" spans="1:8">
      <c r="A17" s="79"/>
      <c r="B17" s="79"/>
      <c r="C17" s="79"/>
      <c r="D17" s="79"/>
      <c r="E17" s="79"/>
      <c r="F17" s="79"/>
      <c r="G17" s="79"/>
      <c r="H17" s="79"/>
    </row>
    <row r="18" ht="15" customHeight="1" spans="1:8">
      <c r="A18" s="79"/>
      <c r="B18" s="79"/>
      <c r="C18" s="79"/>
      <c r="D18" s="79"/>
      <c r="E18" s="79"/>
      <c r="F18" s="79"/>
      <c r="G18" s="79"/>
      <c r="H18" s="79"/>
    </row>
    <row r="19" ht="15" customHeight="1" spans="1:8">
      <c r="A19" s="79"/>
      <c r="B19" s="79"/>
      <c r="C19" s="79"/>
      <c r="D19" s="79"/>
      <c r="E19" s="79"/>
      <c r="F19" s="79"/>
      <c r="G19" s="79"/>
      <c r="H19" s="79"/>
    </row>
    <row r="20" ht="15" customHeight="1" spans="1:8">
      <c r="A20" s="79"/>
      <c r="B20" s="79"/>
      <c r="C20" s="79"/>
      <c r="D20" s="79"/>
      <c r="E20" s="79"/>
      <c r="F20" s="79"/>
      <c r="G20" s="79"/>
      <c r="H20" s="79"/>
    </row>
    <row r="21" ht="15" customHeight="1" spans="1:8">
      <c r="A21" s="79"/>
      <c r="B21" s="79"/>
      <c r="C21" s="79"/>
      <c r="D21" s="79"/>
      <c r="E21" s="79"/>
      <c r="F21" s="79"/>
      <c r="G21" s="79"/>
      <c r="H21" s="79"/>
    </row>
    <row r="22" ht="15" customHeight="1" spans="1:8">
      <c r="A22" s="79"/>
      <c r="B22" s="79"/>
      <c r="C22" s="79"/>
      <c r="D22" s="79"/>
      <c r="E22" s="79"/>
      <c r="F22" s="79"/>
      <c r="G22" s="79"/>
      <c r="H22" s="79"/>
    </row>
    <row r="23" ht="15" customHeight="1" spans="1:8">
      <c r="A23" s="79"/>
      <c r="B23" s="79"/>
      <c r="C23" s="79"/>
      <c r="D23" s="79"/>
      <c r="E23" s="79"/>
      <c r="F23" s="79"/>
      <c r="G23" s="79"/>
      <c r="H23" s="79"/>
    </row>
    <row r="24" ht="15" customHeight="1" spans="1:8">
      <c r="A24" s="79"/>
      <c r="B24" s="79"/>
      <c r="C24" s="79"/>
      <c r="D24" s="79"/>
      <c r="E24" s="79"/>
      <c r="F24" s="79"/>
      <c r="G24" s="79"/>
      <c r="H24" s="79"/>
    </row>
    <row r="25" ht="15" customHeight="1" spans="1:8">
      <c r="A25" s="79"/>
      <c r="B25" s="79"/>
      <c r="C25" s="79"/>
      <c r="D25" s="79"/>
      <c r="E25" s="79"/>
      <c r="F25" s="79"/>
      <c r="G25" s="79"/>
      <c r="H25" s="79"/>
    </row>
    <row r="26" ht="15" customHeight="1" spans="1:8">
      <c r="A26" s="79"/>
      <c r="B26" s="79"/>
      <c r="C26" s="79"/>
      <c r="D26" s="79"/>
      <c r="E26" s="79"/>
      <c r="F26" s="79"/>
      <c r="G26" s="79"/>
      <c r="H26" s="79"/>
    </row>
    <row r="27" ht="15" customHeight="1" spans="1:8">
      <c r="A27" s="79"/>
      <c r="B27" s="79"/>
      <c r="C27" s="79"/>
      <c r="D27" s="79"/>
      <c r="E27" s="79"/>
      <c r="F27" s="79"/>
      <c r="G27" s="79"/>
      <c r="H27" s="79"/>
    </row>
    <row r="28" ht="15" customHeight="1" spans="1:8">
      <c r="A28" s="79"/>
      <c r="B28" s="79"/>
      <c r="C28" s="79"/>
      <c r="D28" s="79"/>
      <c r="E28" s="79"/>
      <c r="F28" s="79"/>
      <c r="G28" s="79"/>
      <c r="H28" s="79"/>
    </row>
    <row r="29" ht="15" customHeight="1" spans="1:8">
      <c r="A29" s="79"/>
      <c r="B29" s="79"/>
      <c r="C29" s="79"/>
      <c r="D29" s="79"/>
      <c r="E29" s="79"/>
      <c r="F29" s="79"/>
      <c r="G29" s="79"/>
      <c r="H29" s="79"/>
    </row>
    <row r="30" ht="15" customHeight="1" spans="1:8">
      <c r="A30" s="79"/>
      <c r="B30" s="79"/>
      <c r="C30" s="79"/>
      <c r="D30" s="79"/>
      <c r="E30" s="79"/>
      <c r="F30" s="79"/>
      <c r="G30" s="79"/>
      <c r="H30" s="79"/>
    </row>
    <row r="31" ht="15" customHeight="1" spans="1:8">
      <c r="A31" s="79"/>
      <c r="B31" s="79"/>
      <c r="C31" s="79"/>
      <c r="D31" s="79"/>
      <c r="E31" s="79"/>
      <c r="F31" s="79"/>
      <c r="G31" s="79"/>
      <c r="H31" s="79"/>
    </row>
    <row r="32" ht="15" customHeight="1" spans="1:8">
      <c r="A32" s="79"/>
      <c r="B32" s="79"/>
      <c r="C32" s="79"/>
      <c r="D32" s="79"/>
      <c r="E32" s="79"/>
      <c r="F32" s="79"/>
      <c r="G32" s="79"/>
      <c r="H32" s="79"/>
    </row>
    <row r="33" ht="15" customHeight="1" spans="1:8">
      <c r="A33" s="79"/>
      <c r="B33" s="79"/>
      <c r="C33" s="79"/>
      <c r="D33" s="79"/>
      <c r="E33" s="79"/>
      <c r="F33" s="79"/>
      <c r="G33" s="79"/>
      <c r="H33" s="79"/>
    </row>
    <row r="34" ht="15" customHeight="1" spans="1:8">
      <c r="A34" s="79"/>
      <c r="B34" s="79"/>
      <c r="C34" s="79"/>
      <c r="D34" s="79"/>
      <c r="E34" s="79"/>
      <c r="F34" s="79"/>
      <c r="G34" s="79"/>
      <c r="H34" s="79"/>
    </row>
    <row r="35" ht="15" customHeight="1" spans="1:8">
      <c r="A35" s="79"/>
      <c r="B35" s="79"/>
      <c r="C35" s="79"/>
      <c r="D35" s="79"/>
      <c r="E35" s="79"/>
      <c r="F35" s="79"/>
      <c r="G35" s="79"/>
      <c r="H35" s="79"/>
    </row>
    <row r="36" ht="15" customHeight="1" spans="1:8">
      <c r="A36" s="79"/>
      <c r="B36" s="79"/>
      <c r="C36" s="79"/>
      <c r="D36" s="79"/>
      <c r="E36" s="79"/>
      <c r="F36" s="79"/>
      <c r="G36" s="79"/>
      <c r="H36" s="79"/>
    </row>
    <row r="37" ht="15" customHeight="1" spans="1:8">
      <c r="A37" s="79"/>
      <c r="B37" s="79"/>
      <c r="C37" s="79"/>
      <c r="D37" s="79"/>
      <c r="E37" s="79"/>
      <c r="F37" s="79"/>
      <c r="G37" s="79"/>
      <c r="H37" s="79"/>
    </row>
    <row r="38" ht="15" customHeight="1" spans="1:8">
      <c r="A38" s="79"/>
      <c r="B38" s="79"/>
      <c r="C38" s="79"/>
      <c r="D38" s="79"/>
      <c r="E38" s="79"/>
      <c r="F38" s="79"/>
      <c r="G38" s="79"/>
      <c r="H38" s="79"/>
    </row>
    <row r="39" ht="15" customHeight="1" spans="1:8">
      <c r="A39" s="79"/>
      <c r="B39" s="79"/>
      <c r="C39" s="79"/>
      <c r="D39" s="79"/>
      <c r="E39" s="79"/>
      <c r="F39" s="79"/>
      <c r="G39" s="79"/>
      <c r="H39" s="79"/>
    </row>
    <row r="40" ht="15" customHeight="1" spans="1:8">
      <c r="A40" s="79"/>
      <c r="B40" s="79"/>
      <c r="C40" s="79"/>
      <c r="D40" s="79"/>
      <c r="E40" s="79"/>
      <c r="F40" s="79"/>
      <c r="G40" s="79"/>
      <c r="H40" s="79"/>
    </row>
    <row r="41" ht="15" customHeight="1" spans="1:8">
      <c r="A41" s="79"/>
      <c r="B41" s="79"/>
      <c r="C41" s="79"/>
      <c r="D41" s="79"/>
      <c r="E41" s="79"/>
      <c r="F41" s="79"/>
      <c r="G41" s="79"/>
      <c r="H41" s="79"/>
    </row>
    <row r="42" ht="15" customHeight="1" spans="1:8">
      <c r="A42" s="79"/>
      <c r="B42" s="79"/>
      <c r="C42" s="79"/>
      <c r="D42" s="79"/>
      <c r="E42" s="79"/>
      <c r="F42" s="79"/>
      <c r="G42" s="79"/>
      <c r="H42" s="79"/>
    </row>
    <row r="43" ht="15" customHeight="1" spans="1:8">
      <c r="A43" s="79"/>
      <c r="B43" s="79"/>
      <c r="C43" s="79"/>
      <c r="D43" s="79"/>
      <c r="E43" s="79"/>
      <c r="F43" s="79"/>
      <c r="G43" s="79"/>
      <c r="H43" s="79"/>
    </row>
    <row r="44" ht="15" customHeight="1" spans="1:8">
      <c r="A44" s="79"/>
      <c r="B44" s="79"/>
      <c r="C44" s="79"/>
      <c r="D44" s="79"/>
      <c r="E44" s="79"/>
      <c r="F44" s="79"/>
      <c r="G44" s="79"/>
      <c r="H44" s="79"/>
    </row>
  </sheetData>
  <mergeCells count="1">
    <mergeCell ref="A1:B1"/>
  </mergeCells>
  <pageMargins left="1.45625" right="0.984027777777778" top="0.984027777777778" bottom="0.786805555555556" header="0.297916666666667" footer="0.297916666666667"/>
  <pageSetup paperSize="9"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showZeros="0" topLeftCell="A4" workbookViewId="0">
      <selection activeCell="D22" sqref="D22"/>
    </sheetView>
  </sheetViews>
  <sheetFormatPr defaultColWidth="9" defaultRowHeight="14.25"/>
  <cols>
    <col min="1" max="1" width="45.25" customWidth="1"/>
    <col min="2" max="2" width="20.5" customWidth="1"/>
    <col min="3" max="3" width="21.1666666666667" customWidth="1"/>
    <col min="4" max="4" width="17.0833333333333" customWidth="1"/>
    <col min="5" max="5" width="10" customWidth="1"/>
  </cols>
  <sheetData>
    <row r="1" ht="30" customHeight="1" spans="1:9">
      <c r="A1" s="34" t="s">
        <v>758</v>
      </c>
      <c r="B1" s="34"/>
      <c r="C1" s="34"/>
      <c r="D1" s="34"/>
      <c r="E1" s="34"/>
      <c r="F1" s="22"/>
      <c r="G1" s="22"/>
      <c r="H1" s="22"/>
      <c r="I1" s="22"/>
    </row>
    <row r="2" ht="28.5" customHeight="1" spans="1:9">
      <c r="A2" s="35" t="s">
        <v>759</v>
      </c>
      <c r="B2" s="37"/>
      <c r="C2" s="37"/>
      <c r="D2" s="38" t="s">
        <v>47</v>
      </c>
      <c r="E2" s="22"/>
      <c r="F2" s="22"/>
      <c r="G2" s="22"/>
      <c r="H2" s="22"/>
      <c r="I2" s="22"/>
    </row>
    <row r="3" s="3" customFormat="1" ht="30" customHeight="1" spans="1:9">
      <c r="A3" s="61" t="s">
        <v>760</v>
      </c>
      <c r="B3" s="61" t="s">
        <v>84</v>
      </c>
      <c r="C3" s="61" t="s">
        <v>761</v>
      </c>
      <c r="D3" s="61" t="s">
        <v>762</v>
      </c>
      <c r="E3" s="62" t="s">
        <v>54</v>
      </c>
      <c r="F3" s="7"/>
      <c r="G3" s="7"/>
      <c r="H3" s="7"/>
      <c r="I3" s="7"/>
    </row>
    <row r="4" s="3" customFormat="1" ht="18.75" customHeight="1" spans="1:9">
      <c r="A4" s="63" t="s">
        <v>763</v>
      </c>
      <c r="B4" s="71"/>
      <c r="C4" s="71"/>
      <c r="D4" s="65"/>
      <c r="E4" s="66"/>
      <c r="F4" s="7"/>
      <c r="G4" s="7"/>
      <c r="H4" s="7"/>
      <c r="I4" s="7"/>
    </row>
    <row r="5" s="3" customFormat="1" ht="18.75" customHeight="1" spans="1:9">
      <c r="A5" s="63" t="s">
        <v>764</v>
      </c>
      <c r="B5" s="71"/>
      <c r="C5" s="71"/>
      <c r="D5" s="65"/>
      <c r="E5" s="66"/>
      <c r="F5" s="7"/>
      <c r="G5" s="7"/>
      <c r="H5" s="7"/>
      <c r="I5" s="7"/>
    </row>
    <row r="6" s="3" customFormat="1" ht="18.75" customHeight="1" spans="1:9">
      <c r="A6" s="63" t="s">
        <v>765</v>
      </c>
      <c r="B6" s="71"/>
      <c r="C6" s="71"/>
      <c r="D6" s="65"/>
      <c r="E6" s="66"/>
      <c r="F6" s="7"/>
      <c r="G6" s="7"/>
      <c r="H6" s="7"/>
      <c r="I6" s="7"/>
    </row>
    <row r="7" s="3" customFormat="1" ht="18.75" customHeight="1" spans="1:9">
      <c r="A7" s="63" t="s">
        <v>766</v>
      </c>
      <c r="B7" s="71"/>
      <c r="C7" s="71"/>
      <c r="D7" s="65"/>
      <c r="E7" s="66"/>
      <c r="F7" s="7"/>
      <c r="G7" s="7"/>
      <c r="H7" s="7"/>
      <c r="I7" s="7"/>
    </row>
    <row r="8" s="3" customFormat="1" ht="18.75" customHeight="1" spans="1:9">
      <c r="A8" s="63" t="s">
        <v>767</v>
      </c>
      <c r="B8" s="71"/>
      <c r="C8" s="71"/>
      <c r="D8" s="65"/>
      <c r="E8" s="66"/>
      <c r="F8" s="7"/>
      <c r="G8" s="7"/>
      <c r="H8" s="7"/>
      <c r="I8" s="7"/>
    </row>
    <row r="9" s="3" customFormat="1" ht="18.75" customHeight="1" spans="1:9">
      <c r="A9" s="63" t="s">
        <v>768</v>
      </c>
      <c r="B9" s="71"/>
      <c r="C9" s="71"/>
      <c r="D9" s="65"/>
      <c r="E9" s="67"/>
      <c r="F9" s="7"/>
      <c r="G9" s="7"/>
      <c r="H9" s="7"/>
      <c r="I9" s="7"/>
    </row>
    <row r="10" s="3" customFormat="1" ht="18.75" customHeight="1" spans="1:9">
      <c r="A10" s="63" t="s">
        <v>769</v>
      </c>
      <c r="B10" s="71"/>
      <c r="C10" s="71"/>
      <c r="D10" s="65"/>
      <c r="E10" s="66"/>
      <c r="F10" s="7"/>
      <c r="G10" s="7"/>
      <c r="H10" s="7"/>
      <c r="I10" s="7"/>
    </row>
    <row r="11" s="3" customFormat="1" ht="18.75" customHeight="1" spans="1:9">
      <c r="A11" s="63" t="s">
        <v>770</v>
      </c>
      <c r="B11" s="71"/>
      <c r="C11" s="71"/>
      <c r="D11" s="65"/>
      <c r="E11" s="66"/>
      <c r="F11" s="7"/>
      <c r="G11" s="7"/>
      <c r="H11" s="7"/>
      <c r="I11" s="7"/>
    </row>
    <row r="12" s="3" customFormat="1" ht="18.75" customHeight="1" spans="1:9">
      <c r="A12" s="63" t="s">
        <v>771</v>
      </c>
      <c r="B12" s="71">
        <v>1826</v>
      </c>
      <c r="C12" s="71">
        <v>2656</v>
      </c>
      <c r="D12" s="65">
        <f>(C12-B12)/B12*100</f>
        <v>45.4545454545455</v>
      </c>
      <c r="E12" s="66"/>
      <c r="F12" s="7"/>
      <c r="G12" s="7"/>
      <c r="H12" s="7"/>
      <c r="I12" s="7"/>
    </row>
    <row r="13" s="3" customFormat="1" ht="18.75" customHeight="1" spans="1:9">
      <c r="A13" s="63" t="s">
        <v>772</v>
      </c>
      <c r="B13" s="71"/>
      <c r="C13" s="71"/>
      <c r="D13" s="65"/>
      <c r="E13" s="66"/>
      <c r="F13" s="7"/>
      <c r="G13" s="7"/>
      <c r="H13" s="7"/>
      <c r="I13" s="7"/>
    </row>
    <row r="14" s="3" customFormat="1" ht="18.75" customHeight="1" spans="1:9">
      <c r="A14" s="63" t="s">
        <v>773</v>
      </c>
      <c r="B14" s="71"/>
      <c r="C14" s="71"/>
      <c r="D14" s="65"/>
      <c r="E14" s="66"/>
      <c r="F14" s="7"/>
      <c r="G14" s="7"/>
      <c r="H14" s="7"/>
      <c r="I14" s="7"/>
    </row>
    <row r="15" s="15" customFormat="1" ht="18.75" customHeight="1" spans="1:9">
      <c r="A15" s="75" t="s">
        <v>675</v>
      </c>
      <c r="B15" s="68">
        <f>SUM(B4:B14)</f>
        <v>1826</v>
      </c>
      <c r="C15" s="68">
        <f>SUM(C4:C14)</f>
        <v>2656</v>
      </c>
      <c r="D15" s="69">
        <f>(C15-B15)/B15*100</f>
        <v>45.4545454545455</v>
      </c>
      <c r="E15" s="70"/>
      <c r="F15" s="18"/>
      <c r="G15" s="18"/>
      <c r="H15" s="18"/>
      <c r="I15" s="18"/>
    </row>
    <row r="16" s="3" customFormat="1" ht="18.75" customHeight="1" spans="1:9">
      <c r="A16" s="63" t="s">
        <v>676</v>
      </c>
      <c r="B16" s="71">
        <v>40</v>
      </c>
      <c r="C16" s="71">
        <v>747</v>
      </c>
      <c r="D16" s="65">
        <f>(C16-B16)/B16*100</f>
        <v>1767.5</v>
      </c>
      <c r="E16" s="72"/>
      <c r="F16" s="7"/>
      <c r="G16" s="7"/>
      <c r="H16" s="7"/>
      <c r="I16" s="7"/>
    </row>
    <row r="17" s="3" customFormat="1" ht="18.75" customHeight="1" spans="1:9">
      <c r="A17" s="63" t="s">
        <v>774</v>
      </c>
      <c r="B17" s="71"/>
      <c r="C17" s="71"/>
      <c r="D17" s="65"/>
      <c r="E17" s="72"/>
      <c r="F17" s="7"/>
      <c r="G17" s="7"/>
      <c r="H17" s="7"/>
      <c r="I17" s="7"/>
    </row>
    <row r="18" s="3" customFormat="1" ht="18.75" customHeight="1" spans="1:9">
      <c r="A18" s="68" t="s">
        <v>126</v>
      </c>
      <c r="B18" s="68">
        <f>SUM(B15:B17)</f>
        <v>1866</v>
      </c>
      <c r="C18" s="68">
        <f>SUM(C15:C17)</f>
        <v>3403</v>
      </c>
      <c r="D18" s="69">
        <f>(C18-B18)/B18*100</f>
        <v>82.3687031082529</v>
      </c>
      <c r="E18" s="72"/>
      <c r="F18" s="7"/>
      <c r="G18" s="7"/>
      <c r="H18" s="7"/>
      <c r="I18" s="7"/>
    </row>
    <row r="19" ht="15" customHeight="1" spans="1:9">
      <c r="A19" s="22"/>
      <c r="B19" s="22"/>
      <c r="C19" s="22"/>
      <c r="D19" s="22"/>
      <c r="E19" s="22"/>
      <c r="F19" s="22"/>
      <c r="G19" s="22"/>
      <c r="H19" s="22"/>
      <c r="I19" s="22"/>
    </row>
    <row r="20" ht="15" customHeight="1" spans="1:9">
      <c r="A20" s="22"/>
      <c r="B20" s="22"/>
      <c r="C20" s="22"/>
      <c r="D20" s="22"/>
      <c r="E20" s="22"/>
      <c r="F20" s="22"/>
      <c r="G20" s="22"/>
      <c r="H20" s="22"/>
      <c r="I20" s="22"/>
    </row>
    <row r="21" ht="15" customHeight="1" spans="1:9">
      <c r="A21" s="22"/>
      <c r="B21" s="22"/>
      <c r="C21" s="22"/>
      <c r="D21" s="22"/>
      <c r="E21" s="22"/>
      <c r="F21" s="22"/>
      <c r="G21" s="22"/>
      <c r="H21" s="22"/>
      <c r="I21" s="22"/>
    </row>
    <row r="22" ht="15" customHeight="1" spans="1:9">
      <c r="A22" s="22"/>
      <c r="B22" s="22"/>
      <c r="C22" s="22"/>
      <c r="D22" s="22"/>
      <c r="E22" s="22"/>
      <c r="F22" s="22"/>
      <c r="G22" s="22"/>
      <c r="H22" s="22"/>
      <c r="I22" s="22"/>
    </row>
    <row r="23" ht="15" customHeight="1" spans="1:9">
      <c r="A23" s="22"/>
      <c r="B23" s="22"/>
      <c r="C23" s="22"/>
      <c r="D23" s="22"/>
      <c r="E23" s="22"/>
      <c r="F23" s="22"/>
      <c r="G23" s="22"/>
      <c r="H23" s="22"/>
      <c r="I23" s="22"/>
    </row>
    <row r="24" ht="15" customHeight="1" spans="1:9">
      <c r="A24" s="22"/>
      <c r="B24" s="22"/>
      <c r="C24" s="22"/>
      <c r="D24" s="22"/>
      <c r="E24" s="22"/>
      <c r="F24" s="22"/>
      <c r="G24" s="22"/>
      <c r="H24" s="22"/>
      <c r="I24" s="22"/>
    </row>
    <row r="25" ht="15" customHeight="1" spans="1:9">
      <c r="A25" s="22"/>
      <c r="B25" s="22"/>
      <c r="C25" s="22"/>
      <c r="D25" s="22"/>
      <c r="E25" s="22"/>
      <c r="F25" s="22"/>
      <c r="G25" s="22"/>
      <c r="H25" s="22"/>
      <c r="I25" s="22"/>
    </row>
    <row r="26" ht="15" customHeight="1" spans="1:9">
      <c r="A26" s="22"/>
      <c r="B26" s="22"/>
      <c r="C26" s="22"/>
      <c r="D26" s="22"/>
      <c r="E26" s="22"/>
      <c r="F26" s="22"/>
      <c r="G26" s="22"/>
      <c r="H26" s="22"/>
      <c r="I26" s="22"/>
    </row>
    <row r="27" ht="15" customHeight="1" spans="1:9">
      <c r="A27" s="22"/>
      <c r="B27" s="22"/>
      <c r="C27" s="22"/>
      <c r="D27" s="22"/>
      <c r="E27" s="22"/>
      <c r="F27" s="22"/>
      <c r="G27" s="22"/>
      <c r="H27" s="22"/>
      <c r="I27" s="22"/>
    </row>
    <row r="28" ht="15" customHeight="1" spans="1:9">
      <c r="A28" s="22"/>
      <c r="B28" s="22"/>
      <c r="C28" s="22"/>
      <c r="D28" s="22"/>
      <c r="E28" s="22"/>
      <c r="F28" s="22"/>
      <c r="G28" s="22"/>
      <c r="H28" s="22"/>
      <c r="I28" s="22"/>
    </row>
    <row r="29" ht="15" customHeight="1" spans="1:9">
      <c r="A29" s="22"/>
      <c r="B29" s="22"/>
      <c r="C29" s="22"/>
      <c r="D29" s="22"/>
      <c r="E29" s="22"/>
      <c r="F29" s="22"/>
      <c r="G29" s="22"/>
      <c r="H29" s="22"/>
      <c r="I29" s="22"/>
    </row>
    <row r="30" ht="15" customHeight="1" spans="1:9">
      <c r="A30" s="22"/>
      <c r="B30" s="22"/>
      <c r="C30" s="22"/>
      <c r="D30" s="22"/>
      <c r="E30" s="22"/>
      <c r="F30" s="22"/>
      <c r="G30" s="22"/>
      <c r="H30" s="22"/>
      <c r="I30" s="22"/>
    </row>
    <row r="31" ht="15" customHeight="1" spans="1:9">
      <c r="A31" s="22"/>
      <c r="B31" s="22"/>
      <c r="C31" s="22"/>
      <c r="D31" s="22"/>
      <c r="E31" s="22"/>
      <c r="F31" s="22"/>
      <c r="G31" s="22"/>
      <c r="H31" s="22"/>
      <c r="I31" s="22"/>
    </row>
    <row r="32" ht="15" customHeight="1" spans="1:9">
      <c r="A32" s="22"/>
      <c r="B32" s="22"/>
      <c r="C32" s="22"/>
      <c r="D32" s="22"/>
      <c r="E32" s="22"/>
      <c r="F32" s="22"/>
      <c r="G32" s="22"/>
      <c r="H32" s="22"/>
      <c r="I32" s="22"/>
    </row>
    <row r="33" ht="15" customHeight="1" spans="1:9">
      <c r="A33" s="22"/>
      <c r="B33" s="22"/>
      <c r="C33" s="22"/>
      <c r="D33" s="22"/>
      <c r="E33" s="22"/>
      <c r="F33" s="22"/>
      <c r="G33" s="22"/>
      <c r="H33" s="22"/>
      <c r="I33" s="22"/>
    </row>
    <row r="34" ht="15" customHeight="1" spans="1:9">
      <c r="A34" s="22"/>
      <c r="B34" s="22"/>
      <c r="C34" s="22"/>
      <c r="D34" s="22"/>
      <c r="E34" s="22"/>
      <c r="F34" s="22"/>
      <c r="G34" s="22"/>
      <c r="H34" s="22"/>
      <c r="I34" s="22"/>
    </row>
    <row r="35" ht="15" customHeight="1" spans="1:9">
      <c r="A35" s="22"/>
      <c r="B35" s="22"/>
      <c r="C35" s="22"/>
      <c r="D35" s="22"/>
      <c r="E35" s="22"/>
      <c r="F35" s="22"/>
      <c r="G35" s="22"/>
      <c r="H35" s="22"/>
      <c r="I35" s="22"/>
    </row>
    <row r="36" ht="15" customHeight="1" spans="1:9">
      <c r="A36" s="22"/>
      <c r="B36" s="22"/>
      <c r="C36" s="22"/>
      <c r="D36" s="22"/>
      <c r="E36" s="22"/>
      <c r="F36" s="22"/>
      <c r="G36" s="22"/>
      <c r="H36" s="22"/>
      <c r="I36" s="22"/>
    </row>
    <row r="37" ht="15" customHeight="1" spans="1:9">
      <c r="A37" s="22"/>
      <c r="B37" s="22"/>
      <c r="C37" s="22"/>
      <c r="D37" s="22"/>
      <c r="E37" s="22"/>
      <c r="F37" s="22"/>
      <c r="G37" s="22"/>
      <c r="H37" s="22"/>
      <c r="I37" s="22"/>
    </row>
    <row r="38" ht="15" customHeight="1" spans="1:9">
      <c r="A38" s="22"/>
      <c r="B38" s="22"/>
      <c r="C38" s="22"/>
      <c r="D38" s="22"/>
      <c r="E38" s="22"/>
      <c r="F38" s="22"/>
      <c r="G38" s="22"/>
      <c r="H38" s="22"/>
      <c r="I38" s="22"/>
    </row>
    <row r="39" ht="15" customHeight="1" spans="1:9">
      <c r="A39" s="22"/>
      <c r="B39" s="22"/>
      <c r="C39" s="22"/>
      <c r="D39" s="22"/>
      <c r="E39" s="22"/>
      <c r="F39" s="22"/>
      <c r="G39" s="22"/>
      <c r="H39" s="22"/>
      <c r="I39" s="22"/>
    </row>
    <row r="40" ht="15" customHeight="1" spans="1:9">
      <c r="A40" s="22"/>
      <c r="B40" s="22"/>
      <c r="C40" s="22"/>
      <c r="D40" s="22"/>
      <c r="E40" s="22"/>
      <c r="F40" s="22"/>
      <c r="G40" s="22"/>
      <c r="H40" s="22"/>
      <c r="I40" s="22"/>
    </row>
    <row r="41" ht="15" customHeight="1" spans="1:9">
      <c r="A41" s="22"/>
      <c r="B41" s="22"/>
      <c r="C41" s="22"/>
      <c r="D41" s="22"/>
      <c r="E41" s="22"/>
      <c r="F41" s="22"/>
      <c r="G41" s="22"/>
      <c r="H41" s="22"/>
      <c r="I41" s="22"/>
    </row>
    <row r="42" ht="15" customHeight="1" spans="1:9">
      <c r="A42" s="22"/>
      <c r="B42" s="22"/>
      <c r="C42" s="22"/>
      <c r="D42" s="22"/>
      <c r="E42" s="22"/>
      <c r="F42" s="22"/>
      <c r="G42" s="22"/>
      <c r="H42" s="22"/>
      <c r="I42" s="22"/>
    </row>
  </sheetData>
  <mergeCells count="1">
    <mergeCell ref="A1:E1"/>
  </mergeCells>
  <printOptions horizontalCentered="1"/>
  <pageMargins left="0.984027777777778" right="0.984027777777778" top="0.747916666666667" bottom="0.786805555555556" header="0.507638888888889" footer="0.2"/>
  <pageSetup paperSize="9" orientation="landscape" verticalDpi="180"/>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showZeros="0" topLeftCell="A7" workbookViewId="0">
      <selection activeCell="B16" sqref="B16"/>
    </sheetView>
  </sheetViews>
  <sheetFormatPr defaultColWidth="9" defaultRowHeight="14.25"/>
  <cols>
    <col min="1" max="1" width="41.5" customWidth="1"/>
    <col min="2" max="4" width="17.0833333333333" customWidth="1"/>
    <col min="5" max="7" width="18.25" customWidth="1"/>
  </cols>
  <sheetData>
    <row r="1" s="19" customFormat="1" ht="18.75" spans="1:3">
      <c r="A1" s="20"/>
      <c r="B1" s="20"/>
      <c r="C1" s="20"/>
    </row>
    <row r="2" ht="30" customHeight="1" spans="1:9">
      <c r="A2" s="34" t="s">
        <v>775</v>
      </c>
      <c r="B2" s="34"/>
      <c r="C2" s="34"/>
      <c r="D2" s="34"/>
      <c r="E2" s="34"/>
      <c r="F2" s="76"/>
      <c r="G2" s="76"/>
      <c r="H2" s="22"/>
      <c r="I2" s="22"/>
    </row>
    <row r="3" ht="20.25" customHeight="1" spans="1:9">
      <c r="A3" s="35" t="s">
        <v>776</v>
      </c>
      <c r="B3" s="37"/>
      <c r="C3" s="37"/>
      <c r="D3" s="38"/>
      <c r="E3" s="38" t="s">
        <v>47</v>
      </c>
      <c r="F3" s="22"/>
      <c r="G3" s="22"/>
      <c r="H3" s="22"/>
      <c r="I3" s="22"/>
    </row>
    <row r="4" s="3" customFormat="1" ht="22" customHeight="1" spans="1:9">
      <c r="A4" s="61" t="s">
        <v>760</v>
      </c>
      <c r="B4" s="61" t="s">
        <v>84</v>
      </c>
      <c r="C4" s="61" t="s">
        <v>777</v>
      </c>
      <c r="D4" s="61" t="s">
        <v>57</v>
      </c>
      <c r="E4" s="62" t="s">
        <v>54</v>
      </c>
      <c r="F4" s="7"/>
      <c r="G4" s="7"/>
      <c r="H4" s="7"/>
      <c r="I4" s="7"/>
    </row>
    <row r="5" s="3" customFormat="1" ht="22" customHeight="1" spans="1:9">
      <c r="A5" s="63" t="s">
        <v>778</v>
      </c>
      <c r="B5" s="64"/>
      <c r="C5" s="64"/>
      <c r="D5" s="65"/>
      <c r="E5" s="66"/>
      <c r="F5" s="7"/>
      <c r="G5" s="7"/>
      <c r="H5" s="7"/>
      <c r="I5" s="7"/>
    </row>
    <row r="6" s="3" customFormat="1" ht="22" customHeight="1" spans="1:9">
      <c r="A6" s="63" t="s">
        <v>779</v>
      </c>
      <c r="B6" s="64"/>
      <c r="C6" s="64"/>
      <c r="D6" s="65"/>
      <c r="E6" s="66"/>
      <c r="F6" s="7"/>
      <c r="G6" s="7"/>
      <c r="H6" s="7"/>
      <c r="I6" s="7"/>
    </row>
    <row r="7" s="3" customFormat="1" ht="22" customHeight="1" spans="1:9">
      <c r="A7" s="63" t="s">
        <v>780</v>
      </c>
      <c r="B7" s="64"/>
      <c r="C7" s="64"/>
      <c r="D7" s="65"/>
      <c r="E7" s="66"/>
      <c r="F7" s="7"/>
      <c r="G7" s="7"/>
      <c r="H7" s="7"/>
      <c r="I7" s="7"/>
    </row>
    <row r="8" s="3" customFormat="1" ht="22" customHeight="1" spans="1:9">
      <c r="A8" s="63" t="s">
        <v>781</v>
      </c>
      <c r="B8" s="64"/>
      <c r="C8" s="64"/>
      <c r="D8" s="65"/>
      <c r="E8" s="66"/>
      <c r="F8" s="7"/>
      <c r="G8" s="7"/>
      <c r="H8" s="7"/>
      <c r="I8" s="7"/>
    </row>
    <row r="9" s="3" customFormat="1" ht="22" customHeight="1" spans="1:9">
      <c r="A9" s="63" t="s">
        <v>782</v>
      </c>
      <c r="B9" s="64"/>
      <c r="C9" s="64"/>
      <c r="D9" s="65"/>
      <c r="E9" s="66"/>
      <c r="F9" s="7"/>
      <c r="G9" s="7"/>
      <c r="H9" s="7"/>
      <c r="I9" s="7"/>
    </row>
    <row r="10" s="3" customFormat="1" ht="22" customHeight="1" spans="1:9">
      <c r="A10" s="63" t="s">
        <v>783</v>
      </c>
      <c r="B10" s="64"/>
      <c r="C10" s="64"/>
      <c r="D10" s="65"/>
      <c r="E10" s="67"/>
      <c r="F10" s="7"/>
      <c r="G10" s="7"/>
      <c r="H10" s="7"/>
      <c r="I10" s="7"/>
    </row>
    <row r="11" s="3" customFormat="1" ht="22" customHeight="1" spans="1:9">
      <c r="A11" s="63" t="s">
        <v>784</v>
      </c>
      <c r="B11" s="64"/>
      <c r="C11" s="64"/>
      <c r="D11" s="65"/>
      <c r="E11" s="66"/>
      <c r="F11" s="7"/>
      <c r="G11" s="7"/>
      <c r="H11" s="7"/>
      <c r="I11" s="7"/>
    </row>
    <row r="12" s="3" customFormat="1" ht="22" customHeight="1" spans="1:9">
      <c r="A12" s="63" t="s">
        <v>785</v>
      </c>
      <c r="B12" s="64"/>
      <c r="C12" s="64"/>
      <c r="D12" s="65"/>
      <c r="E12" s="66"/>
      <c r="F12" s="7"/>
      <c r="G12" s="7"/>
      <c r="H12" s="7"/>
      <c r="I12" s="7"/>
    </row>
    <row r="13" s="3" customFormat="1" ht="22" customHeight="1" spans="1:9">
      <c r="A13" s="63" t="s">
        <v>786</v>
      </c>
      <c r="B13" s="64">
        <v>1126</v>
      </c>
      <c r="C13" s="64">
        <v>2569</v>
      </c>
      <c r="D13" s="65">
        <f>(C13-B13)/B13*100</f>
        <v>128.152753108348</v>
      </c>
      <c r="E13" s="66"/>
      <c r="F13" s="7"/>
      <c r="G13" s="7"/>
      <c r="H13" s="7"/>
      <c r="I13" s="7"/>
    </row>
    <row r="14" s="3" customFormat="1" ht="22" customHeight="1" spans="1:9">
      <c r="A14" s="63" t="s">
        <v>787</v>
      </c>
      <c r="B14" s="64"/>
      <c r="C14" s="64"/>
      <c r="D14" s="65"/>
      <c r="E14" s="66"/>
      <c r="F14" s="7"/>
      <c r="G14" s="7"/>
      <c r="H14" s="7"/>
      <c r="I14" s="7"/>
    </row>
    <row r="15" s="3" customFormat="1" ht="22" customHeight="1" spans="1:9">
      <c r="A15" s="63" t="s">
        <v>788</v>
      </c>
      <c r="B15" s="64"/>
      <c r="C15" s="64"/>
      <c r="D15" s="65"/>
      <c r="E15" s="66"/>
      <c r="F15" s="7"/>
      <c r="G15" s="7"/>
      <c r="H15" s="7"/>
      <c r="I15" s="7"/>
    </row>
    <row r="16" s="15" customFormat="1" ht="22" customHeight="1" spans="1:9">
      <c r="A16" s="68" t="s">
        <v>688</v>
      </c>
      <c r="B16" s="68">
        <f>SUM(B5:B15)</f>
        <v>1126</v>
      </c>
      <c r="C16" s="68">
        <f>SUM(C5:C15)</f>
        <v>2569</v>
      </c>
      <c r="D16" s="69">
        <f>(C16-B16)/B16*100</f>
        <v>128.152753108348</v>
      </c>
      <c r="E16" s="70"/>
      <c r="F16" s="18"/>
      <c r="G16" s="18"/>
      <c r="H16" s="18"/>
      <c r="I16" s="18"/>
    </row>
    <row r="17" s="3" customFormat="1" ht="22" customHeight="1" spans="1:9">
      <c r="A17" s="63" t="s">
        <v>692</v>
      </c>
      <c r="B17" s="71">
        <v>747</v>
      </c>
      <c r="C17" s="71">
        <v>834</v>
      </c>
      <c r="D17" s="65">
        <f>(C17-B17)/B17*100</f>
        <v>11.6465863453815</v>
      </c>
      <c r="E17" s="72"/>
      <c r="F17" s="7"/>
      <c r="G17" s="7"/>
      <c r="H17" s="7"/>
      <c r="I17" s="7"/>
    </row>
    <row r="18" s="3" customFormat="1" ht="22" customHeight="1" spans="1:9">
      <c r="A18" s="63" t="s">
        <v>789</v>
      </c>
      <c r="B18" s="71"/>
      <c r="C18" s="71"/>
      <c r="D18" s="65"/>
      <c r="E18" s="72"/>
      <c r="F18" s="7"/>
      <c r="G18" s="7"/>
      <c r="H18" s="7"/>
      <c r="I18" s="7"/>
    </row>
    <row r="19" s="3" customFormat="1" ht="22" customHeight="1" spans="1:9">
      <c r="A19" s="68" t="s">
        <v>693</v>
      </c>
      <c r="B19" s="68">
        <f>SUM(B16:B18)</f>
        <v>1873</v>
      </c>
      <c r="C19" s="68">
        <f>SUM(C16:C18)</f>
        <v>3403</v>
      </c>
      <c r="D19" s="73">
        <f>(C19-B19)/B19*100</f>
        <v>81.6871329418046</v>
      </c>
      <c r="E19" s="72"/>
      <c r="F19" s="7"/>
      <c r="G19" s="7"/>
      <c r="H19" s="7"/>
      <c r="I19" s="7"/>
    </row>
    <row r="20" ht="15" customHeight="1" spans="1:9">
      <c r="A20" s="22"/>
      <c r="B20" s="22"/>
      <c r="C20" s="22"/>
      <c r="D20" s="22"/>
      <c r="E20" s="22"/>
      <c r="F20" s="22"/>
      <c r="G20" s="22"/>
      <c r="H20" s="22"/>
      <c r="I20" s="22"/>
    </row>
    <row r="21" ht="15" customHeight="1" spans="1:9">
      <c r="A21" s="22"/>
      <c r="B21" s="22"/>
      <c r="C21" s="22"/>
      <c r="D21" s="22"/>
      <c r="E21" s="22"/>
      <c r="F21" s="22"/>
      <c r="G21" s="22"/>
      <c r="H21" s="22"/>
      <c r="I21" s="22"/>
    </row>
    <row r="22" ht="15" customHeight="1" spans="1:9">
      <c r="A22" s="22"/>
      <c r="B22" s="22"/>
      <c r="C22" s="22"/>
      <c r="D22" s="22"/>
      <c r="E22" s="22"/>
      <c r="F22" s="22"/>
      <c r="G22" s="22"/>
      <c r="H22" s="22"/>
      <c r="I22" s="22"/>
    </row>
    <row r="23" ht="15" customHeight="1" spans="1:9">
      <c r="A23" s="22"/>
      <c r="B23" s="22"/>
      <c r="C23" s="22"/>
      <c r="D23" s="22"/>
      <c r="E23" s="22"/>
      <c r="F23" s="22"/>
      <c r="G23" s="22"/>
      <c r="H23" s="22"/>
      <c r="I23" s="22"/>
    </row>
    <row r="24" ht="15" customHeight="1" spans="1:9">
      <c r="A24" s="22"/>
      <c r="B24" s="22"/>
      <c r="C24" s="22"/>
      <c r="D24" s="22"/>
      <c r="E24" s="22"/>
      <c r="F24" s="22"/>
      <c r="G24" s="22"/>
      <c r="H24" s="22"/>
      <c r="I24" s="22"/>
    </row>
    <row r="25" ht="15" customHeight="1" spans="1:9">
      <c r="A25" s="22"/>
      <c r="B25" s="22"/>
      <c r="C25" s="22"/>
      <c r="D25" s="22"/>
      <c r="E25" s="22"/>
      <c r="F25" s="22"/>
      <c r="G25" s="22"/>
      <c r="H25" s="22"/>
      <c r="I25" s="22"/>
    </row>
    <row r="26" ht="15" customHeight="1" spans="1:9">
      <c r="A26" s="22"/>
      <c r="B26" s="22"/>
      <c r="C26" s="22"/>
      <c r="D26" s="22"/>
      <c r="E26" s="22"/>
      <c r="F26" s="22"/>
      <c r="G26" s="22"/>
      <c r="H26" s="22"/>
      <c r="I26" s="22"/>
    </row>
    <row r="27" ht="15" customHeight="1" spans="1:9">
      <c r="A27" s="22"/>
      <c r="B27" s="22"/>
      <c r="C27" s="22"/>
      <c r="D27" s="22"/>
      <c r="E27" s="22"/>
      <c r="F27" s="22"/>
      <c r="G27" s="22"/>
      <c r="H27" s="22"/>
      <c r="I27" s="22"/>
    </row>
    <row r="28" ht="15" customHeight="1" spans="1:9">
      <c r="A28" s="22"/>
      <c r="B28" s="22"/>
      <c r="C28" s="22"/>
      <c r="D28" s="22"/>
      <c r="E28" s="22"/>
      <c r="F28" s="22"/>
      <c r="G28" s="22"/>
      <c r="H28" s="22"/>
      <c r="I28" s="22"/>
    </row>
    <row r="29" ht="15" customHeight="1" spans="1:9">
      <c r="A29" s="22"/>
      <c r="B29" s="22"/>
      <c r="C29" s="22"/>
      <c r="D29" s="22"/>
      <c r="E29" s="22"/>
      <c r="F29" s="22"/>
      <c r="G29" s="22"/>
      <c r="H29" s="22"/>
      <c r="I29" s="22"/>
    </row>
    <row r="30" ht="15" customHeight="1" spans="1:9">
      <c r="A30" s="22"/>
      <c r="B30" s="22"/>
      <c r="C30" s="22"/>
      <c r="D30" s="22"/>
      <c r="E30" s="22"/>
      <c r="F30" s="22"/>
      <c r="G30" s="22"/>
      <c r="H30" s="22"/>
      <c r="I30" s="22"/>
    </row>
    <row r="31" ht="15" customHeight="1" spans="1:9">
      <c r="A31" s="22"/>
      <c r="B31" s="22"/>
      <c r="C31" s="22"/>
      <c r="D31" s="22"/>
      <c r="E31" s="22"/>
      <c r="F31" s="22"/>
      <c r="G31" s="22"/>
      <c r="H31" s="22"/>
      <c r="I31" s="22"/>
    </row>
    <row r="32" ht="15" customHeight="1" spans="1:9">
      <c r="A32" s="22"/>
      <c r="B32" s="22"/>
      <c r="C32" s="22"/>
      <c r="D32" s="22"/>
      <c r="E32" s="22"/>
      <c r="F32" s="22"/>
      <c r="G32" s="22"/>
      <c r="H32" s="22"/>
      <c r="I32" s="22"/>
    </row>
    <row r="33" ht="15" customHeight="1" spans="1:9">
      <c r="A33" s="22"/>
      <c r="B33" s="22"/>
      <c r="C33" s="22"/>
      <c r="D33" s="22"/>
      <c r="E33" s="22"/>
      <c r="F33" s="22"/>
      <c r="G33" s="22"/>
      <c r="H33" s="22"/>
      <c r="I33" s="22"/>
    </row>
    <row r="34" ht="15" customHeight="1" spans="1:9">
      <c r="A34" s="22"/>
      <c r="B34" s="22"/>
      <c r="C34" s="22"/>
      <c r="D34" s="22"/>
      <c r="E34" s="22"/>
      <c r="F34" s="22"/>
      <c r="G34" s="22"/>
      <c r="H34" s="22"/>
      <c r="I34" s="22"/>
    </row>
    <row r="35" ht="15" customHeight="1" spans="1:9">
      <c r="A35" s="22"/>
      <c r="B35" s="22"/>
      <c r="C35" s="22"/>
      <c r="D35" s="22"/>
      <c r="E35" s="22"/>
      <c r="F35" s="22"/>
      <c r="G35" s="22"/>
      <c r="H35" s="22"/>
      <c r="I35" s="22"/>
    </row>
    <row r="36" ht="15" customHeight="1" spans="1:9">
      <c r="A36" s="22"/>
      <c r="B36" s="22"/>
      <c r="C36" s="22"/>
      <c r="D36" s="22"/>
      <c r="E36" s="22"/>
      <c r="F36" s="22"/>
      <c r="G36" s="22"/>
      <c r="H36" s="22"/>
      <c r="I36" s="22"/>
    </row>
    <row r="37" ht="15" customHeight="1" spans="1:9">
      <c r="A37" s="22"/>
      <c r="B37" s="22"/>
      <c r="C37" s="22"/>
      <c r="D37" s="22"/>
      <c r="E37" s="22"/>
      <c r="F37" s="22"/>
      <c r="G37" s="22"/>
      <c r="H37" s="22"/>
      <c r="I37" s="22"/>
    </row>
    <row r="38" ht="15" customHeight="1" spans="1:9">
      <c r="A38" s="22"/>
      <c r="B38" s="22"/>
      <c r="C38" s="22"/>
      <c r="D38" s="22"/>
      <c r="E38" s="22"/>
      <c r="F38" s="22"/>
      <c r="G38" s="22"/>
      <c r="H38" s="22"/>
      <c r="I38" s="22"/>
    </row>
    <row r="39" ht="15" customHeight="1" spans="1:9">
      <c r="A39" s="22"/>
      <c r="B39" s="22"/>
      <c r="C39" s="22"/>
      <c r="D39" s="22"/>
      <c r="E39" s="22"/>
      <c r="F39" s="22"/>
      <c r="G39" s="22"/>
      <c r="H39" s="22"/>
      <c r="I39" s="22"/>
    </row>
    <row r="40" ht="15" customHeight="1" spans="1:9">
      <c r="A40" s="22"/>
      <c r="B40" s="22"/>
      <c r="C40" s="22"/>
      <c r="D40" s="22"/>
      <c r="E40" s="22"/>
      <c r="F40" s="22"/>
      <c r="G40" s="22"/>
      <c r="H40" s="22"/>
      <c r="I40" s="22"/>
    </row>
    <row r="41" ht="15" customHeight="1" spans="1:9">
      <c r="A41" s="22"/>
      <c r="B41" s="22"/>
      <c r="C41" s="22"/>
      <c r="D41" s="22"/>
      <c r="E41" s="22"/>
      <c r="F41" s="22"/>
      <c r="G41" s="22"/>
      <c r="H41" s="22"/>
      <c r="I41" s="22"/>
    </row>
    <row r="42" ht="15" customHeight="1" spans="1:9">
      <c r="A42" s="22"/>
      <c r="B42" s="22"/>
      <c r="C42" s="22"/>
      <c r="D42" s="22"/>
      <c r="E42" s="22"/>
      <c r="F42" s="22"/>
      <c r="G42" s="22"/>
      <c r="H42" s="22"/>
      <c r="I42" s="22"/>
    </row>
    <row r="43" ht="15" customHeight="1" spans="1:9">
      <c r="A43" s="22"/>
      <c r="B43" s="22"/>
      <c r="C43" s="22"/>
      <c r="D43" s="22"/>
      <c r="E43" s="22"/>
      <c r="F43" s="22"/>
      <c r="G43" s="22"/>
      <c r="H43" s="22"/>
      <c r="I43" s="22"/>
    </row>
  </sheetData>
  <mergeCells count="2">
    <mergeCell ref="A1:C1"/>
    <mergeCell ref="A2:E2"/>
  </mergeCells>
  <printOptions horizontalCentered="1"/>
  <pageMargins left="0.984027777777778" right="0.984027777777778" top="0.707638888888889" bottom="0.786805555555556" header="0.507638888888889" footer="0.2"/>
  <pageSetup paperSize="9" orientation="landscape" verticalDpi="180"/>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showZeros="0" topLeftCell="A10" workbookViewId="0">
      <selection activeCell="C12" sqref="C12"/>
    </sheetView>
  </sheetViews>
  <sheetFormatPr defaultColWidth="9" defaultRowHeight="14.25"/>
  <cols>
    <col min="1" max="1" width="41.5" customWidth="1"/>
    <col min="2" max="3" width="27.3333333333333" customWidth="1"/>
    <col min="4" max="4" width="11.0833333333333" customWidth="1"/>
  </cols>
  <sheetData>
    <row r="1" s="19" customFormat="1" ht="18.75" spans="1:3">
      <c r="A1" s="20"/>
      <c r="B1" s="20"/>
      <c r="C1" s="20"/>
    </row>
    <row r="2" ht="27" customHeight="1" spans="1:9">
      <c r="A2" s="34" t="s">
        <v>790</v>
      </c>
      <c r="B2" s="34"/>
      <c r="C2" s="34"/>
      <c r="D2" s="34"/>
      <c r="E2" s="34"/>
      <c r="F2" s="22"/>
      <c r="G2" s="22"/>
      <c r="H2" s="22"/>
      <c r="I2" s="22"/>
    </row>
    <row r="3" ht="21" customHeight="1" spans="1:9">
      <c r="A3" s="35" t="s">
        <v>791</v>
      </c>
      <c r="B3" s="74"/>
      <c r="C3" s="22"/>
      <c r="D3" s="22"/>
      <c r="E3" s="55" t="s">
        <v>47</v>
      </c>
      <c r="F3" s="22"/>
      <c r="G3" s="22"/>
      <c r="H3" s="22"/>
      <c r="I3" s="22"/>
    </row>
    <row r="4" s="3" customFormat="1" ht="22" customHeight="1" spans="1:9">
      <c r="A4" s="61" t="s">
        <v>792</v>
      </c>
      <c r="B4" s="61" t="s">
        <v>793</v>
      </c>
      <c r="C4" s="61" t="s">
        <v>117</v>
      </c>
      <c r="D4" s="61" t="s">
        <v>57</v>
      </c>
      <c r="E4" s="62" t="s">
        <v>54</v>
      </c>
      <c r="F4" s="7"/>
      <c r="G4" s="7"/>
      <c r="H4" s="7"/>
      <c r="I4" s="7"/>
    </row>
    <row r="5" s="3" customFormat="1" ht="22" customHeight="1" spans="1:9">
      <c r="A5" s="63" t="s">
        <v>763</v>
      </c>
      <c r="B5" s="71"/>
      <c r="C5" s="71"/>
      <c r="D5" s="65"/>
      <c r="E5" s="66"/>
      <c r="F5" s="7"/>
      <c r="G5" s="7"/>
      <c r="H5" s="7"/>
      <c r="I5" s="7"/>
    </row>
    <row r="6" s="3" customFormat="1" ht="22" customHeight="1" spans="1:9">
      <c r="A6" s="63" t="s">
        <v>764</v>
      </c>
      <c r="B6" s="71"/>
      <c r="C6" s="71"/>
      <c r="D6" s="65"/>
      <c r="E6" s="66"/>
      <c r="F6" s="7"/>
      <c r="G6" s="7"/>
      <c r="H6" s="7"/>
      <c r="I6" s="7"/>
    </row>
    <row r="7" s="3" customFormat="1" ht="22" customHeight="1" spans="1:9">
      <c r="A7" s="63" t="s">
        <v>765</v>
      </c>
      <c r="B7" s="71"/>
      <c r="C7" s="71"/>
      <c r="D7" s="65"/>
      <c r="E7" s="66"/>
      <c r="F7" s="7"/>
      <c r="G7" s="7"/>
      <c r="H7" s="7"/>
      <c r="I7" s="7"/>
    </row>
    <row r="8" s="3" customFormat="1" ht="22" customHeight="1" spans="1:9">
      <c r="A8" s="63" t="s">
        <v>766</v>
      </c>
      <c r="B8" s="71"/>
      <c r="C8" s="71"/>
      <c r="D8" s="65"/>
      <c r="E8" s="66"/>
      <c r="F8" s="7"/>
      <c r="G8" s="7"/>
      <c r="H8" s="7"/>
      <c r="I8" s="7"/>
    </row>
    <row r="9" s="3" customFormat="1" ht="22" customHeight="1" spans="1:9">
      <c r="A9" s="63" t="s">
        <v>767</v>
      </c>
      <c r="B9" s="71"/>
      <c r="C9" s="71"/>
      <c r="D9" s="65"/>
      <c r="E9" s="66"/>
      <c r="F9" s="7"/>
      <c r="G9" s="7"/>
      <c r="H9" s="7"/>
      <c r="I9" s="7"/>
    </row>
    <row r="10" s="3" customFormat="1" ht="22" customHeight="1" spans="1:9">
      <c r="A10" s="63" t="s">
        <v>768</v>
      </c>
      <c r="B10" s="71"/>
      <c r="C10" s="71"/>
      <c r="D10" s="65"/>
      <c r="E10" s="67"/>
      <c r="F10" s="7"/>
      <c r="G10" s="7"/>
      <c r="H10" s="7"/>
      <c r="I10" s="7"/>
    </row>
    <row r="11" s="3" customFormat="1" ht="22" customHeight="1" spans="1:9">
      <c r="A11" s="63" t="s">
        <v>769</v>
      </c>
      <c r="B11" s="71"/>
      <c r="C11" s="71"/>
      <c r="D11" s="65"/>
      <c r="E11" s="66"/>
      <c r="F11" s="7"/>
      <c r="G11" s="7"/>
      <c r="H11" s="7"/>
      <c r="I11" s="7"/>
    </row>
    <row r="12" s="3" customFormat="1" ht="22" customHeight="1" spans="1:9">
      <c r="A12" s="63" t="s">
        <v>770</v>
      </c>
      <c r="B12" s="71"/>
      <c r="C12" s="71"/>
      <c r="D12" s="65"/>
      <c r="E12" s="66"/>
      <c r="F12" s="7"/>
      <c r="G12" s="7"/>
      <c r="H12" s="7"/>
      <c r="I12" s="7"/>
    </row>
    <row r="13" s="3" customFormat="1" ht="22" customHeight="1" spans="1:9">
      <c r="A13" s="63" t="s">
        <v>771</v>
      </c>
      <c r="B13" s="71">
        <v>2656</v>
      </c>
      <c r="C13" s="71">
        <v>3688</v>
      </c>
      <c r="D13" s="65">
        <f>(C13-B13)/B13*100</f>
        <v>38.855421686747</v>
      </c>
      <c r="E13" s="66"/>
      <c r="F13" s="7"/>
      <c r="G13" s="7"/>
      <c r="H13" s="7"/>
      <c r="I13" s="7"/>
    </row>
    <row r="14" s="3" customFormat="1" ht="22" customHeight="1" spans="1:9">
      <c r="A14" s="63" t="s">
        <v>772</v>
      </c>
      <c r="B14" s="71"/>
      <c r="C14" s="71"/>
      <c r="D14" s="65"/>
      <c r="E14" s="66"/>
      <c r="F14" s="7"/>
      <c r="G14" s="7"/>
      <c r="H14" s="7"/>
      <c r="I14" s="7"/>
    </row>
    <row r="15" s="3" customFormat="1" ht="22" customHeight="1" spans="1:9">
      <c r="A15" s="63" t="s">
        <v>773</v>
      </c>
      <c r="B15" s="71"/>
      <c r="C15" s="71"/>
      <c r="D15" s="65"/>
      <c r="E15" s="66"/>
      <c r="F15" s="7"/>
      <c r="G15" s="7"/>
      <c r="H15" s="7"/>
      <c r="I15" s="7"/>
    </row>
    <row r="16" s="15" customFormat="1" ht="22" customHeight="1" spans="1:9">
      <c r="A16" s="75" t="s">
        <v>675</v>
      </c>
      <c r="B16" s="68">
        <f>SUM(B5:B15)</f>
        <v>2656</v>
      </c>
      <c r="C16" s="68">
        <f>SUM(C5:C15)</f>
        <v>3688</v>
      </c>
      <c r="D16" s="69">
        <f>(C16-B16)/B16*100</f>
        <v>38.855421686747</v>
      </c>
      <c r="E16" s="70"/>
      <c r="F16" s="18"/>
      <c r="G16" s="18"/>
      <c r="H16" s="18"/>
      <c r="I16" s="18"/>
    </row>
    <row r="17" s="3" customFormat="1" ht="22" customHeight="1" spans="1:9">
      <c r="A17" s="63" t="s">
        <v>676</v>
      </c>
      <c r="B17" s="71">
        <v>747</v>
      </c>
      <c r="C17" s="71">
        <v>4336</v>
      </c>
      <c r="D17" s="65">
        <f>(C17-B17)/B17*100</f>
        <v>480.45515394913</v>
      </c>
      <c r="E17" s="72"/>
      <c r="F17" s="7"/>
      <c r="G17" s="7"/>
      <c r="H17" s="7"/>
      <c r="I17" s="7"/>
    </row>
    <row r="18" s="3" customFormat="1" ht="22" customHeight="1" spans="1:9">
      <c r="A18" s="63" t="s">
        <v>774</v>
      </c>
      <c r="B18" s="71"/>
      <c r="C18" s="71"/>
      <c r="D18" s="65"/>
      <c r="E18" s="72"/>
      <c r="F18" s="7"/>
      <c r="G18" s="7"/>
      <c r="H18" s="7"/>
      <c r="I18" s="7"/>
    </row>
    <row r="19" s="3" customFormat="1" ht="22" customHeight="1" spans="1:9">
      <c r="A19" s="68" t="s">
        <v>126</v>
      </c>
      <c r="B19" s="68">
        <f>SUM(B16:B18)</f>
        <v>3403</v>
      </c>
      <c r="C19" s="68">
        <f>SUM(C16:C18)</f>
        <v>8024</v>
      </c>
      <c r="D19" s="69">
        <f>(C19-B19)/B19*100</f>
        <v>135.791948280929</v>
      </c>
      <c r="E19" s="72"/>
      <c r="F19" s="7"/>
      <c r="G19" s="7"/>
      <c r="H19" s="7"/>
      <c r="I19" s="7"/>
    </row>
    <row r="20" ht="15" customHeight="1" spans="1:9">
      <c r="A20" s="22"/>
      <c r="B20" s="22"/>
      <c r="C20" s="22"/>
      <c r="D20" s="22"/>
      <c r="E20" s="22"/>
      <c r="F20" s="22"/>
      <c r="G20" s="22"/>
      <c r="H20" s="22"/>
      <c r="I20" s="22"/>
    </row>
    <row r="21" ht="15" customHeight="1" spans="1:9">
      <c r="A21" s="22"/>
      <c r="B21" s="22"/>
      <c r="C21" s="22"/>
      <c r="D21" s="22"/>
      <c r="E21" s="22"/>
      <c r="F21" s="22"/>
      <c r="G21" s="22"/>
      <c r="H21" s="22"/>
      <c r="I21" s="22"/>
    </row>
    <row r="22" ht="15" customHeight="1" spans="1:9">
      <c r="A22" s="22"/>
      <c r="B22" s="22"/>
      <c r="C22" s="22"/>
      <c r="D22" s="22"/>
      <c r="E22" s="22"/>
      <c r="F22" s="22"/>
      <c r="G22" s="22"/>
      <c r="H22" s="22"/>
      <c r="I22" s="22"/>
    </row>
    <row r="23" ht="15" customHeight="1" spans="1:9">
      <c r="A23" s="22"/>
      <c r="B23" s="22"/>
      <c r="C23" s="22"/>
      <c r="D23" s="22"/>
      <c r="E23" s="22"/>
      <c r="F23" s="22"/>
      <c r="G23" s="22"/>
      <c r="H23" s="22"/>
      <c r="I23" s="22"/>
    </row>
    <row r="24" ht="15" customHeight="1" spans="1:9">
      <c r="A24" s="22"/>
      <c r="B24" s="22"/>
      <c r="C24" s="22"/>
      <c r="D24" s="22"/>
      <c r="E24" s="22"/>
      <c r="F24" s="22"/>
      <c r="G24" s="22"/>
      <c r="H24" s="22"/>
      <c r="I24" s="22"/>
    </row>
    <row r="25" ht="15" customHeight="1" spans="1:9">
      <c r="A25" s="22"/>
      <c r="B25" s="22"/>
      <c r="C25" s="22"/>
      <c r="D25" s="22"/>
      <c r="E25" s="22"/>
      <c r="F25" s="22"/>
      <c r="G25" s="22"/>
      <c r="H25" s="22"/>
      <c r="I25" s="22"/>
    </row>
    <row r="26" ht="15" customHeight="1" spans="1:9">
      <c r="A26" s="22"/>
      <c r="B26" s="22"/>
      <c r="C26" s="22"/>
      <c r="D26" s="22"/>
      <c r="E26" s="22"/>
      <c r="F26" s="22"/>
      <c r="G26" s="22"/>
      <c r="H26" s="22"/>
      <c r="I26" s="22"/>
    </row>
    <row r="27" ht="15" customHeight="1" spans="1:9">
      <c r="A27" s="22"/>
      <c r="B27" s="22"/>
      <c r="C27" s="22"/>
      <c r="D27" s="22"/>
      <c r="E27" s="22"/>
      <c r="F27" s="22"/>
      <c r="G27" s="22"/>
      <c r="H27" s="22"/>
      <c r="I27" s="22"/>
    </row>
    <row r="28" ht="15" customHeight="1" spans="1:9">
      <c r="A28" s="22"/>
      <c r="B28" s="22"/>
      <c r="C28" s="22"/>
      <c r="D28" s="22"/>
      <c r="E28" s="22"/>
      <c r="F28" s="22"/>
      <c r="G28" s="22"/>
      <c r="H28" s="22"/>
      <c r="I28" s="22"/>
    </row>
    <row r="29" ht="15" customHeight="1" spans="1:9">
      <c r="A29" s="22"/>
      <c r="B29" s="22"/>
      <c r="C29" s="22"/>
      <c r="D29" s="22"/>
      <c r="E29" s="22"/>
      <c r="F29" s="22"/>
      <c r="G29" s="22"/>
      <c r="H29" s="22"/>
      <c r="I29" s="22"/>
    </row>
    <row r="30" ht="15" customHeight="1" spans="1:9">
      <c r="A30" s="22"/>
      <c r="B30" s="22"/>
      <c r="C30" s="22"/>
      <c r="D30" s="22"/>
      <c r="E30" s="22"/>
      <c r="F30" s="22"/>
      <c r="G30" s="22"/>
      <c r="H30" s="22"/>
      <c r="I30" s="22"/>
    </row>
    <row r="31" ht="15" customHeight="1" spans="1:9">
      <c r="A31" s="22"/>
      <c r="B31" s="22"/>
      <c r="C31" s="22"/>
      <c r="D31" s="22"/>
      <c r="E31" s="22"/>
      <c r="F31" s="22"/>
      <c r="G31" s="22"/>
      <c r="H31" s="22"/>
      <c r="I31" s="22"/>
    </row>
    <row r="32" ht="15" customHeight="1" spans="1:9">
      <c r="A32" s="22"/>
      <c r="B32" s="22"/>
      <c r="C32" s="22"/>
      <c r="D32" s="22"/>
      <c r="E32" s="22"/>
      <c r="F32" s="22"/>
      <c r="G32" s="22"/>
      <c r="H32" s="22"/>
      <c r="I32" s="22"/>
    </row>
    <row r="33" ht="15" customHeight="1" spans="1:9">
      <c r="A33" s="22"/>
      <c r="B33" s="22"/>
      <c r="C33" s="22"/>
      <c r="D33" s="22"/>
      <c r="E33" s="22"/>
      <c r="F33" s="22"/>
      <c r="G33" s="22"/>
      <c r="H33" s="22"/>
      <c r="I33" s="22"/>
    </row>
    <row r="34" ht="15" customHeight="1" spans="1:9">
      <c r="A34" s="22"/>
      <c r="B34" s="22"/>
      <c r="C34" s="22"/>
      <c r="D34" s="22"/>
      <c r="E34" s="22"/>
      <c r="F34" s="22"/>
      <c r="G34" s="22"/>
      <c r="H34" s="22"/>
      <c r="I34" s="22"/>
    </row>
    <row r="35" ht="15" customHeight="1" spans="1:9">
      <c r="A35" s="22"/>
      <c r="B35" s="22"/>
      <c r="C35" s="22"/>
      <c r="D35" s="22"/>
      <c r="E35" s="22"/>
      <c r="F35" s="22"/>
      <c r="G35" s="22"/>
      <c r="H35" s="22"/>
      <c r="I35" s="22"/>
    </row>
    <row r="36" ht="15" customHeight="1" spans="1:9">
      <c r="A36" s="22"/>
      <c r="B36" s="22"/>
      <c r="C36" s="22"/>
      <c r="D36" s="22"/>
      <c r="E36" s="22"/>
      <c r="F36" s="22"/>
      <c r="G36" s="22"/>
      <c r="H36" s="22"/>
      <c r="I36" s="22"/>
    </row>
    <row r="37" ht="15" customHeight="1" spans="1:9">
      <c r="A37" s="22"/>
      <c r="B37" s="22"/>
      <c r="C37" s="22"/>
      <c r="D37" s="22"/>
      <c r="E37" s="22"/>
      <c r="F37" s="22"/>
      <c r="G37" s="22"/>
      <c r="H37" s="22"/>
      <c r="I37" s="22"/>
    </row>
    <row r="38" ht="15" customHeight="1" spans="1:9">
      <c r="A38" s="22"/>
      <c r="B38" s="22"/>
      <c r="C38" s="22"/>
      <c r="D38" s="22"/>
      <c r="E38" s="22"/>
      <c r="F38" s="22"/>
      <c r="G38" s="22"/>
      <c r="H38" s="22"/>
      <c r="I38" s="22"/>
    </row>
    <row r="39" ht="15" customHeight="1" spans="1:9">
      <c r="A39" s="22"/>
      <c r="B39" s="22"/>
      <c r="C39" s="22"/>
      <c r="D39" s="22"/>
      <c r="E39" s="22"/>
      <c r="F39" s="22"/>
      <c r="G39" s="22"/>
      <c r="H39" s="22"/>
      <c r="I39" s="22"/>
    </row>
    <row r="40" ht="15" customHeight="1" spans="1:9">
      <c r="A40" s="22"/>
      <c r="B40" s="22"/>
      <c r="C40" s="22"/>
      <c r="D40" s="22"/>
      <c r="E40" s="22"/>
      <c r="F40" s="22"/>
      <c r="G40" s="22"/>
      <c r="H40" s="22"/>
      <c r="I40" s="22"/>
    </row>
    <row r="41" ht="15" customHeight="1" spans="1:9">
      <c r="A41" s="22"/>
      <c r="B41" s="22"/>
      <c r="C41" s="22"/>
      <c r="D41" s="22"/>
      <c r="E41" s="22"/>
      <c r="F41" s="22"/>
      <c r="G41" s="22"/>
      <c r="H41" s="22"/>
      <c r="I41" s="22"/>
    </row>
  </sheetData>
  <mergeCells count="2">
    <mergeCell ref="A1:C1"/>
    <mergeCell ref="A2:E2"/>
  </mergeCells>
  <printOptions horizontalCentered="1"/>
  <pageMargins left="0.984027777777778" right="0.984027777777778" top="0.747916666666667" bottom="0.786805555555556" header="0.507638888888889" footer="0.2"/>
  <pageSetup paperSize="9" orientation="landscape" verticalDpi="180"/>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showZeros="0" topLeftCell="A7" workbookViewId="0">
      <selection activeCell="C18" sqref="C18"/>
    </sheetView>
  </sheetViews>
  <sheetFormatPr defaultColWidth="9" defaultRowHeight="14.25"/>
  <cols>
    <col min="1" max="1" width="40" customWidth="1"/>
    <col min="2" max="2" width="20" customWidth="1"/>
    <col min="3" max="3" width="19.3333333333333" customWidth="1"/>
    <col min="4" max="4" width="20.25" customWidth="1"/>
    <col min="5" max="5" width="14.5833333333333" customWidth="1"/>
  </cols>
  <sheetData>
    <row r="1" s="19" customFormat="1" ht="18.75" spans="1:3">
      <c r="A1" s="20"/>
      <c r="B1" s="20"/>
      <c r="C1" s="20"/>
    </row>
    <row r="2" ht="30" customHeight="1" spans="1:9">
      <c r="A2" s="34" t="s">
        <v>794</v>
      </c>
      <c r="B2" s="34"/>
      <c r="C2" s="34"/>
      <c r="D2" s="34"/>
      <c r="E2" s="34"/>
      <c r="F2" s="22"/>
      <c r="G2" s="22"/>
      <c r="H2" s="22"/>
      <c r="I2" s="22"/>
    </row>
    <row r="3" ht="34.5" customHeight="1" spans="1:9">
      <c r="A3" s="35" t="s">
        <v>795</v>
      </c>
      <c r="B3" s="37"/>
      <c r="C3" s="55"/>
      <c r="D3" s="38"/>
      <c r="E3" s="55" t="s">
        <v>47</v>
      </c>
      <c r="F3" s="22"/>
      <c r="G3" s="22"/>
      <c r="H3" s="22"/>
      <c r="I3" s="22"/>
    </row>
    <row r="4" s="3" customFormat="1" ht="21" customHeight="1" spans="1:9">
      <c r="A4" s="61" t="s">
        <v>792</v>
      </c>
      <c r="B4" s="61" t="s">
        <v>796</v>
      </c>
      <c r="C4" s="61" t="s">
        <v>117</v>
      </c>
      <c r="D4" s="61" t="s">
        <v>57</v>
      </c>
      <c r="E4" s="62" t="s">
        <v>54</v>
      </c>
      <c r="F4" s="7"/>
      <c r="G4" s="7"/>
      <c r="H4" s="7"/>
      <c r="I4" s="7"/>
    </row>
    <row r="5" s="3" customFormat="1" ht="21" customHeight="1" spans="1:9">
      <c r="A5" s="63" t="s">
        <v>778</v>
      </c>
      <c r="B5" s="64"/>
      <c r="C5" s="64"/>
      <c r="D5" s="65"/>
      <c r="E5" s="66"/>
      <c r="F5" s="7"/>
      <c r="G5" s="7"/>
      <c r="H5" s="7"/>
      <c r="I5" s="7"/>
    </row>
    <row r="6" s="3" customFormat="1" ht="21" customHeight="1" spans="1:9">
      <c r="A6" s="63" t="s">
        <v>779</v>
      </c>
      <c r="B6" s="64"/>
      <c r="C6" s="64"/>
      <c r="D6" s="65"/>
      <c r="E6" s="66"/>
      <c r="F6" s="7"/>
      <c r="G6" s="7"/>
      <c r="H6" s="7"/>
      <c r="I6" s="7"/>
    </row>
    <row r="7" s="3" customFormat="1" ht="21" customHeight="1" spans="1:9">
      <c r="A7" s="63" t="s">
        <v>780</v>
      </c>
      <c r="B7" s="64"/>
      <c r="C7" s="64"/>
      <c r="D7" s="65"/>
      <c r="E7" s="66"/>
      <c r="F7" s="7"/>
      <c r="G7" s="7"/>
      <c r="H7" s="7"/>
      <c r="I7" s="7"/>
    </row>
    <row r="8" s="3" customFormat="1" ht="21" customHeight="1" spans="1:9">
      <c r="A8" s="63" t="s">
        <v>781</v>
      </c>
      <c r="B8" s="64"/>
      <c r="C8" s="64"/>
      <c r="D8" s="65"/>
      <c r="E8" s="66"/>
      <c r="F8" s="7"/>
      <c r="G8" s="7"/>
      <c r="H8" s="7"/>
      <c r="I8" s="7"/>
    </row>
    <row r="9" s="3" customFormat="1" ht="21" customHeight="1" spans="1:9">
      <c r="A9" s="63" t="s">
        <v>782</v>
      </c>
      <c r="B9" s="64"/>
      <c r="C9" s="64"/>
      <c r="D9" s="65"/>
      <c r="E9" s="66"/>
      <c r="F9" s="7"/>
      <c r="G9" s="7"/>
      <c r="H9" s="7"/>
      <c r="I9" s="7"/>
    </row>
    <row r="10" s="3" customFormat="1" ht="21" customHeight="1" spans="1:9">
      <c r="A10" s="63" t="s">
        <v>783</v>
      </c>
      <c r="B10" s="64"/>
      <c r="C10" s="64"/>
      <c r="D10" s="65"/>
      <c r="E10" s="67"/>
      <c r="F10" s="7"/>
      <c r="G10" s="7"/>
      <c r="H10" s="7"/>
      <c r="I10" s="7"/>
    </row>
    <row r="11" s="3" customFormat="1" ht="21" customHeight="1" spans="1:9">
      <c r="A11" s="63" t="s">
        <v>784</v>
      </c>
      <c r="B11" s="64"/>
      <c r="C11" s="64"/>
      <c r="D11" s="65"/>
      <c r="E11" s="66"/>
      <c r="F11" s="7"/>
      <c r="G11" s="7"/>
      <c r="H11" s="7"/>
      <c r="I11" s="7"/>
    </row>
    <row r="12" s="3" customFormat="1" ht="21" customHeight="1" spans="1:9">
      <c r="A12" s="63" t="s">
        <v>785</v>
      </c>
      <c r="B12" s="64"/>
      <c r="C12" s="64"/>
      <c r="D12" s="65"/>
      <c r="E12" s="66"/>
      <c r="F12" s="7"/>
      <c r="G12" s="7"/>
      <c r="H12" s="7"/>
      <c r="I12" s="7"/>
    </row>
    <row r="13" s="3" customFormat="1" ht="21" customHeight="1" spans="1:9">
      <c r="A13" s="63" t="s">
        <v>786</v>
      </c>
      <c r="B13" s="64">
        <v>2569</v>
      </c>
      <c r="C13" s="64">
        <v>3037</v>
      </c>
      <c r="D13" s="65">
        <f>(C13-B13)/B13*100</f>
        <v>18.2172051381861</v>
      </c>
      <c r="E13" s="66"/>
      <c r="F13" s="7"/>
      <c r="G13" s="7"/>
      <c r="H13" s="7"/>
      <c r="I13" s="7"/>
    </row>
    <row r="14" s="3" customFormat="1" ht="21" customHeight="1" spans="1:9">
      <c r="A14" s="63" t="s">
        <v>787</v>
      </c>
      <c r="B14" s="64"/>
      <c r="C14" s="64"/>
      <c r="D14" s="65"/>
      <c r="E14" s="66"/>
      <c r="F14" s="7"/>
      <c r="G14" s="7"/>
      <c r="H14" s="7"/>
      <c r="I14" s="7"/>
    </row>
    <row r="15" s="3" customFormat="1" ht="21" customHeight="1" spans="1:9">
      <c r="A15" s="63" t="s">
        <v>788</v>
      </c>
      <c r="B15" s="64"/>
      <c r="C15" s="64"/>
      <c r="D15" s="65"/>
      <c r="E15" s="66"/>
      <c r="F15" s="7"/>
      <c r="G15" s="7"/>
      <c r="H15" s="7"/>
      <c r="I15" s="7"/>
    </row>
    <row r="16" s="15" customFormat="1" ht="21" customHeight="1" spans="1:9">
      <c r="A16" s="68" t="s">
        <v>688</v>
      </c>
      <c r="B16" s="68">
        <f>SUM(B5:B15)</f>
        <v>2569</v>
      </c>
      <c r="C16" s="68">
        <f>SUM(C5:C15)</f>
        <v>3037</v>
      </c>
      <c r="D16" s="69">
        <f>(C16-B16)/B16*100</f>
        <v>18.2172051381861</v>
      </c>
      <c r="E16" s="70"/>
      <c r="F16" s="18"/>
      <c r="G16" s="18"/>
      <c r="H16" s="18"/>
      <c r="I16" s="18"/>
    </row>
    <row r="17" s="3" customFormat="1" ht="21" customHeight="1" spans="1:9">
      <c r="A17" s="63" t="s">
        <v>692</v>
      </c>
      <c r="B17" s="71">
        <v>834</v>
      </c>
      <c r="C17" s="71">
        <v>4987</v>
      </c>
      <c r="D17" s="65">
        <f>(C17-B17)/B17*100</f>
        <v>497.961630695444</v>
      </c>
      <c r="E17" s="72"/>
      <c r="F17" s="7"/>
      <c r="G17" s="7"/>
      <c r="H17" s="7"/>
      <c r="I17" s="7"/>
    </row>
    <row r="18" s="3" customFormat="1" ht="21" customHeight="1" spans="1:9">
      <c r="A18" s="63" t="s">
        <v>789</v>
      </c>
      <c r="B18" s="71"/>
      <c r="C18" s="71"/>
      <c r="D18" s="65"/>
      <c r="E18" s="72"/>
      <c r="F18" s="7"/>
      <c r="G18" s="7"/>
      <c r="H18" s="7"/>
      <c r="I18" s="7"/>
    </row>
    <row r="19" s="3" customFormat="1" ht="21" customHeight="1" spans="1:9">
      <c r="A19" s="68" t="s">
        <v>693</v>
      </c>
      <c r="B19" s="68">
        <f>SUM(B16:B18)</f>
        <v>3403</v>
      </c>
      <c r="C19" s="68">
        <f>SUM(C16:C18)</f>
        <v>8024</v>
      </c>
      <c r="D19" s="73">
        <f>(C19-B19)/B19*100</f>
        <v>135.791948280929</v>
      </c>
      <c r="E19" s="72"/>
      <c r="F19" s="7"/>
      <c r="G19" s="7"/>
      <c r="H19" s="7"/>
      <c r="I19" s="7"/>
    </row>
    <row r="20" ht="15" customHeight="1" spans="1:9">
      <c r="A20" s="22"/>
      <c r="B20" s="22"/>
      <c r="C20" s="22"/>
      <c r="D20" s="22"/>
      <c r="E20" s="22"/>
      <c r="F20" s="22"/>
      <c r="G20" s="22"/>
      <c r="H20" s="22"/>
      <c r="I20" s="22"/>
    </row>
    <row r="21" ht="15" customHeight="1" spans="1:9">
      <c r="A21" s="22"/>
      <c r="B21" s="22"/>
      <c r="C21" s="22"/>
      <c r="D21" s="22"/>
      <c r="E21" s="22"/>
      <c r="F21" s="22"/>
      <c r="G21" s="22"/>
      <c r="H21" s="22"/>
      <c r="I21" s="22"/>
    </row>
    <row r="22" ht="15" customHeight="1" spans="1:9">
      <c r="A22" s="22"/>
      <c r="B22" s="22"/>
      <c r="C22" s="22"/>
      <c r="D22" s="22"/>
      <c r="E22" s="22"/>
      <c r="F22" s="22"/>
      <c r="G22" s="22"/>
      <c r="H22" s="22"/>
      <c r="I22" s="22"/>
    </row>
    <row r="23" ht="15" customHeight="1" spans="1:9">
      <c r="A23" s="22"/>
      <c r="B23" s="22"/>
      <c r="C23" s="22"/>
      <c r="D23" s="22"/>
      <c r="E23" s="22"/>
      <c r="F23" s="22"/>
      <c r="G23" s="22"/>
      <c r="H23" s="22"/>
      <c r="I23" s="22"/>
    </row>
    <row r="24" ht="15" customHeight="1" spans="1:9">
      <c r="A24" s="22"/>
      <c r="B24" s="22"/>
      <c r="C24" s="22"/>
      <c r="D24" s="22"/>
      <c r="E24" s="22"/>
      <c r="F24" s="22"/>
      <c r="G24" s="22"/>
      <c r="H24" s="22"/>
      <c r="I24" s="22"/>
    </row>
    <row r="25" ht="15" customHeight="1" spans="1:9">
      <c r="A25" s="22"/>
      <c r="B25" s="22"/>
      <c r="C25" s="22"/>
      <c r="D25" s="22"/>
      <c r="E25" s="22"/>
      <c r="F25" s="22"/>
      <c r="G25" s="22"/>
      <c r="H25" s="22"/>
      <c r="I25" s="22"/>
    </row>
    <row r="26" ht="15" customHeight="1" spans="1:9">
      <c r="A26" s="22"/>
      <c r="B26" s="22"/>
      <c r="C26" s="22"/>
      <c r="D26" s="22"/>
      <c r="E26" s="22"/>
      <c r="F26" s="22"/>
      <c r="G26" s="22"/>
      <c r="H26" s="22"/>
      <c r="I26" s="22"/>
    </row>
    <row r="27" ht="15" customHeight="1" spans="1:9">
      <c r="A27" s="22"/>
      <c r="B27" s="22"/>
      <c r="C27" s="22"/>
      <c r="D27" s="22"/>
      <c r="E27" s="22"/>
      <c r="F27" s="22"/>
      <c r="G27" s="22"/>
      <c r="H27" s="22"/>
      <c r="I27" s="22"/>
    </row>
    <row r="28" ht="15" customHeight="1" spans="1:9">
      <c r="A28" s="22"/>
      <c r="B28" s="22"/>
      <c r="C28" s="22"/>
      <c r="D28" s="22"/>
      <c r="E28" s="22"/>
      <c r="F28" s="22"/>
      <c r="G28" s="22"/>
      <c r="H28" s="22"/>
      <c r="I28" s="22"/>
    </row>
    <row r="29" ht="15" customHeight="1" spans="1:9">
      <c r="A29" s="22"/>
      <c r="B29" s="22"/>
      <c r="C29" s="22"/>
      <c r="D29" s="22"/>
      <c r="E29" s="22"/>
      <c r="F29" s="22"/>
      <c r="G29" s="22"/>
      <c r="H29" s="22"/>
      <c r="I29" s="22"/>
    </row>
    <row r="30" ht="15" customHeight="1" spans="1:9">
      <c r="A30" s="22"/>
      <c r="B30" s="22"/>
      <c r="C30" s="22"/>
      <c r="D30" s="22"/>
      <c r="E30" s="22"/>
      <c r="F30" s="22"/>
      <c r="G30" s="22"/>
      <c r="H30" s="22"/>
      <c r="I30" s="22"/>
    </row>
    <row r="31" ht="15" customHeight="1" spans="1:9">
      <c r="A31" s="22"/>
      <c r="B31" s="22"/>
      <c r="C31" s="22"/>
      <c r="D31" s="22"/>
      <c r="E31" s="22"/>
      <c r="F31" s="22"/>
      <c r="G31" s="22"/>
      <c r="H31" s="22"/>
      <c r="I31" s="22"/>
    </row>
    <row r="32" ht="15" customHeight="1" spans="1:9">
      <c r="A32" s="22"/>
      <c r="B32" s="22"/>
      <c r="C32" s="22"/>
      <c r="D32" s="22"/>
      <c r="E32" s="22"/>
      <c r="F32" s="22"/>
      <c r="G32" s="22"/>
      <c r="H32" s="22"/>
      <c r="I32" s="22"/>
    </row>
    <row r="33" ht="15" customHeight="1" spans="1:9">
      <c r="A33" s="22"/>
      <c r="B33" s="22"/>
      <c r="C33" s="22"/>
      <c r="D33" s="22"/>
      <c r="E33" s="22"/>
      <c r="F33" s="22"/>
      <c r="G33" s="22"/>
      <c r="H33" s="22"/>
      <c r="I33" s="22"/>
    </row>
    <row r="34" ht="15" customHeight="1" spans="1:9">
      <c r="A34" s="22"/>
      <c r="B34" s="22"/>
      <c r="C34" s="22"/>
      <c r="D34" s="22"/>
      <c r="E34" s="22"/>
      <c r="F34" s="22"/>
      <c r="G34" s="22"/>
      <c r="H34" s="22"/>
      <c r="I34" s="22"/>
    </row>
    <row r="35" ht="15" customHeight="1" spans="1:9">
      <c r="A35" s="22"/>
      <c r="B35" s="22"/>
      <c r="C35" s="22"/>
      <c r="D35" s="22"/>
      <c r="E35" s="22"/>
      <c r="F35" s="22"/>
      <c r="G35" s="22"/>
      <c r="H35" s="22"/>
      <c r="I35" s="22"/>
    </row>
    <row r="36" ht="15" customHeight="1" spans="1:9">
      <c r="A36" s="22"/>
      <c r="B36" s="22"/>
      <c r="C36" s="22"/>
      <c r="D36" s="22"/>
      <c r="E36" s="22"/>
      <c r="F36" s="22"/>
      <c r="G36" s="22"/>
      <c r="H36" s="22"/>
      <c r="I36" s="22"/>
    </row>
    <row r="37" ht="15" customHeight="1" spans="1:9">
      <c r="A37" s="22"/>
      <c r="B37" s="22"/>
      <c r="C37" s="22"/>
      <c r="D37" s="22"/>
      <c r="E37" s="22"/>
      <c r="F37" s="22"/>
      <c r="G37" s="22"/>
      <c r="H37" s="22"/>
      <c r="I37" s="22"/>
    </row>
    <row r="38" ht="15" customHeight="1" spans="1:9">
      <c r="A38" s="22"/>
      <c r="B38" s="22"/>
      <c r="C38" s="22"/>
      <c r="D38" s="22"/>
      <c r="E38" s="22"/>
      <c r="F38" s="22"/>
      <c r="G38" s="22"/>
      <c r="H38" s="22"/>
      <c r="I38" s="22"/>
    </row>
    <row r="39" ht="15" customHeight="1" spans="1:9">
      <c r="A39" s="22"/>
      <c r="B39" s="22"/>
      <c r="C39" s="22"/>
      <c r="D39" s="22"/>
      <c r="E39" s="22"/>
      <c r="F39" s="22"/>
      <c r="G39" s="22"/>
      <c r="H39" s="22"/>
      <c r="I39" s="22"/>
    </row>
    <row r="40" ht="15" customHeight="1" spans="1:9">
      <c r="A40" s="22"/>
      <c r="B40" s="22"/>
      <c r="C40" s="22"/>
      <c r="D40" s="22"/>
      <c r="E40" s="22"/>
      <c r="F40" s="22"/>
      <c r="G40" s="22"/>
      <c r="H40" s="22"/>
      <c r="I40" s="22"/>
    </row>
    <row r="41" ht="15" customHeight="1" spans="1:9">
      <c r="A41" s="22"/>
      <c r="B41" s="22"/>
      <c r="C41" s="22"/>
      <c r="D41" s="22"/>
      <c r="E41" s="22"/>
      <c r="F41" s="22"/>
      <c r="G41" s="22"/>
      <c r="H41" s="22"/>
      <c r="I41" s="22"/>
    </row>
    <row r="42" ht="15" customHeight="1" spans="1:9">
      <c r="A42" s="22"/>
      <c r="B42" s="22"/>
      <c r="C42" s="22"/>
      <c r="D42" s="22"/>
      <c r="E42" s="22"/>
      <c r="F42" s="22"/>
      <c r="G42" s="22"/>
      <c r="H42" s="22"/>
      <c r="I42" s="22"/>
    </row>
    <row r="43" ht="15" customHeight="1" spans="1:9">
      <c r="A43" s="22"/>
      <c r="B43" s="22"/>
      <c r="C43" s="22"/>
      <c r="D43" s="22"/>
      <c r="E43" s="22"/>
      <c r="F43" s="22"/>
      <c r="G43" s="22"/>
      <c r="H43" s="22"/>
      <c r="I43" s="22"/>
    </row>
  </sheetData>
  <mergeCells count="2">
    <mergeCell ref="A1:C1"/>
    <mergeCell ref="A2:E2"/>
  </mergeCells>
  <printOptions horizontalCentered="1"/>
  <pageMargins left="0.984027777777778" right="0.984027777777778" top="0.707638888888889" bottom="0.786805555555556" header="0.507638888888889" footer="0.2"/>
  <pageSetup paperSize="9" orientation="landscape" verticalDpi="180"/>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showZeros="0" workbookViewId="0">
      <selection activeCell="E13" sqref="E13"/>
    </sheetView>
  </sheetViews>
  <sheetFormatPr defaultColWidth="9" defaultRowHeight="14.25"/>
  <cols>
    <col min="1" max="1" width="6.91666666666667" customWidth="1"/>
    <col min="2" max="2" width="9.25" customWidth="1"/>
    <col min="3" max="3" width="9.58333333333333" customWidth="1"/>
    <col min="4" max="5" width="10.0833333333333" customWidth="1"/>
    <col min="6" max="6" width="11.8333333333333" customWidth="1"/>
    <col min="7" max="7" width="22.0833333333333" customWidth="1"/>
    <col min="8" max="8" width="34.0833333333333" customWidth="1"/>
  </cols>
  <sheetData>
    <row r="1" s="19" customFormat="1" ht="18.75" spans="1:3">
      <c r="A1" s="20"/>
      <c r="B1" s="20"/>
      <c r="C1" s="20"/>
    </row>
    <row r="2" ht="30" customHeight="1" spans="1:9">
      <c r="A2" s="34" t="s">
        <v>797</v>
      </c>
      <c r="B2" s="34"/>
      <c r="C2" s="34"/>
      <c r="D2" s="34"/>
      <c r="E2" s="34"/>
      <c r="F2" s="34"/>
      <c r="G2" s="34"/>
      <c r="H2" s="34"/>
      <c r="I2" s="22"/>
    </row>
    <row r="3" ht="18" customHeight="1" spans="1:9">
      <c r="A3" s="35" t="s">
        <v>798</v>
      </c>
      <c r="B3" s="35"/>
      <c r="C3" s="37"/>
      <c r="D3" s="37"/>
      <c r="E3" s="37"/>
      <c r="F3" s="38"/>
      <c r="G3" s="39"/>
      <c r="H3" s="55" t="s">
        <v>143</v>
      </c>
      <c r="I3" s="22"/>
    </row>
    <row r="4" ht="36" customHeight="1" spans="1:9">
      <c r="A4" s="29" t="s">
        <v>799</v>
      </c>
      <c r="B4" s="29" t="s">
        <v>800</v>
      </c>
      <c r="C4" s="29" t="s">
        <v>801</v>
      </c>
      <c r="D4" s="29" t="s">
        <v>802</v>
      </c>
      <c r="E4" s="29"/>
      <c r="F4" s="29"/>
      <c r="G4" s="29" t="s">
        <v>803</v>
      </c>
      <c r="H4" s="29" t="s">
        <v>804</v>
      </c>
      <c r="I4" s="22"/>
    </row>
    <row r="5" ht="36" customHeight="1" spans="1:9">
      <c r="A5" s="29"/>
      <c r="B5" s="29"/>
      <c r="C5" s="29"/>
      <c r="D5" s="29" t="s">
        <v>148</v>
      </c>
      <c r="E5" s="29" t="s">
        <v>805</v>
      </c>
      <c r="F5" s="29" t="s">
        <v>806</v>
      </c>
      <c r="G5" s="29"/>
      <c r="H5" s="29"/>
      <c r="I5" s="22"/>
    </row>
    <row r="6" s="33" customFormat="1" ht="36" customHeight="1" spans="1:9">
      <c r="A6" s="13" t="s">
        <v>755</v>
      </c>
      <c r="B6" s="13">
        <v>140100</v>
      </c>
      <c r="C6" s="56">
        <f>G6+D6</f>
        <v>154631</v>
      </c>
      <c r="D6" s="57">
        <f>SUM(E6:F6)</f>
        <v>154631</v>
      </c>
      <c r="E6" s="57">
        <v>137531</v>
      </c>
      <c r="F6" s="57">
        <v>17100</v>
      </c>
      <c r="G6" s="57">
        <v>0</v>
      </c>
      <c r="H6" s="57"/>
      <c r="I6" s="52"/>
    </row>
    <row r="7" s="33" customFormat="1" ht="15" customHeight="1" spans="1:9">
      <c r="A7" s="58"/>
      <c r="B7" s="58"/>
      <c r="C7" s="59"/>
      <c r="D7" s="59"/>
      <c r="E7" s="59"/>
      <c r="F7" s="60"/>
      <c r="G7" s="60"/>
      <c r="H7" s="60"/>
      <c r="I7" s="52"/>
    </row>
    <row r="8" ht="15" customHeight="1" spans="1:9">
      <c r="A8" s="22"/>
      <c r="B8" s="22"/>
      <c r="C8" s="22"/>
      <c r="D8" s="22"/>
      <c r="E8" s="22"/>
      <c r="F8" s="22"/>
      <c r="G8" s="22"/>
      <c r="H8" s="22"/>
      <c r="I8" s="22"/>
    </row>
    <row r="9" ht="15" customHeight="1" spans="1:9">
      <c r="A9" s="22"/>
      <c r="B9" s="22"/>
      <c r="C9" s="22"/>
      <c r="D9" s="22"/>
      <c r="E9" s="22"/>
      <c r="F9" s="22"/>
      <c r="G9" s="22"/>
      <c r="H9" s="22"/>
      <c r="I9" s="22"/>
    </row>
    <row r="10" ht="15" customHeight="1" spans="1:9">
      <c r="A10" s="22"/>
      <c r="B10" s="22"/>
      <c r="C10" s="22"/>
      <c r="D10" s="22"/>
      <c r="E10" s="22"/>
      <c r="F10" s="22"/>
      <c r="G10" s="22"/>
      <c r="H10" s="22"/>
      <c r="I10" s="22"/>
    </row>
    <row r="11" ht="15" customHeight="1" spans="1:9">
      <c r="A11" s="22"/>
      <c r="B11" s="22"/>
      <c r="C11" s="22"/>
      <c r="D11" s="22"/>
      <c r="E11" s="22"/>
      <c r="F11" s="22"/>
      <c r="G11" s="22"/>
      <c r="H11" s="22"/>
      <c r="I11" s="22"/>
    </row>
    <row r="12" ht="15" customHeight="1" spans="1:9">
      <c r="A12" s="22"/>
      <c r="B12" s="22"/>
      <c r="C12" s="22"/>
      <c r="D12" s="22"/>
      <c r="E12" s="22"/>
      <c r="F12" s="22"/>
      <c r="G12" s="22"/>
      <c r="H12" s="22"/>
      <c r="I12" s="22"/>
    </row>
    <row r="13" ht="15" customHeight="1" spans="1:9">
      <c r="A13" s="22"/>
      <c r="B13" s="22"/>
      <c r="C13" s="22"/>
      <c r="D13" s="22"/>
      <c r="E13" s="22"/>
      <c r="F13" s="22"/>
      <c r="G13" s="22"/>
      <c r="H13" s="22"/>
      <c r="I13" s="22"/>
    </row>
    <row r="14" ht="15" customHeight="1" spans="1:9">
      <c r="A14" s="22"/>
      <c r="B14" s="22"/>
      <c r="C14" s="22"/>
      <c r="D14" s="22"/>
      <c r="E14" s="22"/>
      <c r="F14" s="22"/>
      <c r="G14" s="22"/>
      <c r="H14" s="22"/>
      <c r="I14" s="22"/>
    </row>
    <row r="15" ht="15" customHeight="1" spans="1:9">
      <c r="A15" s="22"/>
      <c r="B15" s="22"/>
      <c r="C15" s="22"/>
      <c r="D15" s="22"/>
      <c r="E15" s="22"/>
      <c r="F15" s="22"/>
      <c r="G15" s="22"/>
      <c r="H15" s="22"/>
      <c r="I15" s="22"/>
    </row>
    <row r="16" ht="15" customHeight="1" spans="1:9">
      <c r="A16" s="22"/>
      <c r="B16" s="22"/>
      <c r="C16" s="22"/>
      <c r="D16" s="22"/>
      <c r="E16" s="22"/>
      <c r="F16" s="22"/>
      <c r="G16" s="22"/>
      <c r="H16" s="22"/>
      <c r="I16" s="22"/>
    </row>
    <row r="17" ht="15" customHeight="1" spans="1:9">
      <c r="A17" s="22"/>
      <c r="B17" s="22"/>
      <c r="C17" s="22"/>
      <c r="D17" s="22"/>
      <c r="E17" s="22"/>
      <c r="F17" s="22"/>
      <c r="G17" s="22"/>
      <c r="H17" s="22"/>
      <c r="I17" s="22"/>
    </row>
    <row r="18" ht="15" customHeight="1" spans="1:9">
      <c r="A18" s="22"/>
      <c r="B18" s="22"/>
      <c r="C18" s="22"/>
      <c r="D18" s="22"/>
      <c r="E18" s="22"/>
      <c r="F18" s="22"/>
      <c r="G18" s="22"/>
      <c r="H18" s="22"/>
      <c r="I18" s="22"/>
    </row>
    <row r="19" ht="15" customHeight="1" spans="1:9">
      <c r="A19" s="22"/>
      <c r="B19" s="22"/>
      <c r="C19" s="22"/>
      <c r="D19" s="22"/>
      <c r="E19" s="22"/>
      <c r="F19" s="22"/>
      <c r="G19" s="22"/>
      <c r="H19" s="22"/>
      <c r="I19" s="22"/>
    </row>
    <row r="20" ht="15" customHeight="1" spans="1:9">
      <c r="A20" s="22"/>
      <c r="B20" s="22"/>
      <c r="C20" s="22"/>
      <c r="D20" s="22"/>
      <c r="E20" s="22"/>
      <c r="F20" s="22"/>
      <c r="G20" s="22"/>
      <c r="H20" s="22"/>
      <c r="I20" s="22"/>
    </row>
    <row r="21" ht="15" customHeight="1" spans="1:9">
      <c r="A21" s="22"/>
      <c r="B21" s="22"/>
      <c r="C21" s="22"/>
      <c r="D21" s="22"/>
      <c r="E21" s="22"/>
      <c r="F21" s="22"/>
      <c r="G21" s="22"/>
      <c r="H21" s="22"/>
      <c r="I21" s="22"/>
    </row>
    <row r="22" ht="15" customHeight="1" spans="1:9">
      <c r="A22" s="22"/>
      <c r="B22" s="22"/>
      <c r="C22" s="22"/>
      <c r="D22" s="22"/>
      <c r="E22" s="22"/>
      <c r="F22" s="22"/>
      <c r="G22" s="22"/>
      <c r="H22" s="22"/>
      <c r="I22" s="22"/>
    </row>
    <row r="23" ht="15" customHeight="1" spans="1:9">
      <c r="A23" s="22"/>
      <c r="B23" s="22"/>
      <c r="C23" s="22"/>
      <c r="D23" s="22"/>
      <c r="E23" s="22"/>
      <c r="F23" s="22"/>
      <c r="G23" s="22"/>
      <c r="H23" s="22"/>
      <c r="I23" s="22"/>
    </row>
    <row r="24" ht="15" customHeight="1" spans="1:9">
      <c r="A24" s="22"/>
      <c r="B24" s="22"/>
      <c r="C24" s="22"/>
      <c r="D24" s="22"/>
      <c r="E24" s="22"/>
      <c r="F24" s="22"/>
      <c r="G24" s="22"/>
      <c r="H24" s="22"/>
      <c r="I24" s="22"/>
    </row>
    <row r="25" ht="15" customHeight="1" spans="1:9">
      <c r="A25" s="22"/>
      <c r="B25" s="22"/>
      <c r="C25" s="22"/>
      <c r="D25" s="22"/>
      <c r="E25" s="22"/>
      <c r="F25" s="22"/>
      <c r="G25" s="22"/>
      <c r="H25" s="22"/>
      <c r="I25" s="22"/>
    </row>
    <row r="26" ht="15" customHeight="1" spans="1:9">
      <c r="A26" s="22"/>
      <c r="B26" s="22"/>
      <c r="C26" s="22"/>
      <c r="D26" s="22"/>
      <c r="E26" s="22"/>
      <c r="F26" s="22"/>
      <c r="G26" s="22"/>
      <c r="H26" s="22"/>
      <c r="I26" s="22"/>
    </row>
    <row r="27" ht="15" customHeight="1" spans="1:9">
      <c r="A27" s="22"/>
      <c r="B27" s="22"/>
      <c r="C27" s="22"/>
      <c r="D27" s="22"/>
      <c r="E27" s="22"/>
      <c r="F27" s="22"/>
      <c r="G27" s="22"/>
      <c r="H27" s="22"/>
      <c r="I27" s="22"/>
    </row>
    <row r="28" ht="15" customHeight="1" spans="1:9">
      <c r="A28" s="22"/>
      <c r="B28" s="22"/>
      <c r="C28" s="22"/>
      <c r="D28" s="22"/>
      <c r="E28" s="22"/>
      <c r="F28" s="22"/>
      <c r="G28" s="22"/>
      <c r="H28" s="22"/>
      <c r="I28" s="22"/>
    </row>
    <row r="29" ht="15" customHeight="1" spans="1:9">
      <c r="A29" s="22"/>
      <c r="B29" s="22"/>
      <c r="C29" s="22"/>
      <c r="D29" s="22"/>
      <c r="E29" s="22"/>
      <c r="F29" s="22"/>
      <c r="G29" s="22"/>
      <c r="H29" s="22"/>
      <c r="I29" s="22"/>
    </row>
    <row r="30" ht="15" customHeight="1" spans="1:9">
      <c r="A30" s="22"/>
      <c r="B30" s="22"/>
      <c r="C30" s="22"/>
      <c r="D30" s="22"/>
      <c r="E30" s="22"/>
      <c r="F30" s="22"/>
      <c r="G30" s="22"/>
      <c r="H30" s="22"/>
      <c r="I30" s="22"/>
    </row>
    <row r="31" ht="15" customHeight="1" spans="1:9">
      <c r="A31" s="22"/>
      <c r="B31" s="22"/>
      <c r="C31" s="22"/>
      <c r="D31" s="22"/>
      <c r="E31" s="22"/>
      <c r="F31" s="22"/>
      <c r="G31" s="22"/>
      <c r="H31" s="22"/>
      <c r="I31" s="22"/>
    </row>
    <row r="32" ht="15" customHeight="1" spans="1:9">
      <c r="A32" s="22"/>
      <c r="B32" s="22"/>
      <c r="C32" s="22"/>
      <c r="D32" s="22"/>
      <c r="E32" s="22"/>
      <c r="F32" s="22"/>
      <c r="G32" s="22"/>
      <c r="H32" s="22"/>
      <c r="I32" s="22"/>
    </row>
    <row r="33" ht="15" customHeight="1" spans="1:9">
      <c r="A33" s="22"/>
      <c r="B33" s="22"/>
      <c r="C33" s="22"/>
      <c r="D33" s="22"/>
      <c r="E33" s="22"/>
      <c r="F33" s="22"/>
      <c r="G33" s="22"/>
      <c r="H33" s="22"/>
      <c r="I33" s="22"/>
    </row>
    <row r="34" ht="15" customHeight="1" spans="1:9">
      <c r="A34" s="22"/>
      <c r="B34" s="22"/>
      <c r="C34" s="22"/>
      <c r="D34" s="22"/>
      <c r="E34" s="22"/>
      <c r="F34" s="22"/>
      <c r="G34" s="22"/>
      <c r="H34" s="22"/>
      <c r="I34" s="22"/>
    </row>
    <row r="35" ht="15" customHeight="1" spans="1:9">
      <c r="A35" s="22"/>
      <c r="B35" s="22"/>
      <c r="C35" s="22"/>
      <c r="D35" s="22"/>
      <c r="E35" s="22"/>
      <c r="F35" s="22"/>
      <c r="G35" s="22"/>
      <c r="H35" s="22"/>
      <c r="I35" s="22"/>
    </row>
    <row r="36" ht="15" customHeight="1" spans="1:9">
      <c r="A36" s="22"/>
      <c r="B36" s="22"/>
      <c r="C36" s="22"/>
      <c r="D36" s="22"/>
      <c r="E36" s="22"/>
      <c r="F36" s="22"/>
      <c r="G36" s="22"/>
      <c r="H36" s="22"/>
      <c r="I36" s="22"/>
    </row>
    <row r="37" ht="15" customHeight="1" spans="1:9">
      <c r="A37" s="22"/>
      <c r="B37" s="22"/>
      <c r="C37" s="22"/>
      <c r="D37" s="22"/>
      <c r="E37" s="22"/>
      <c r="F37" s="22"/>
      <c r="G37" s="22"/>
      <c r="H37" s="22"/>
      <c r="I37" s="22"/>
    </row>
    <row r="38" ht="15" customHeight="1" spans="1:9">
      <c r="A38" s="22"/>
      <c r="B38" s="22"/>
      <c r="C38" s="22"/>
      <c r="D38" s="22"/>
      <c r="E38" s="22"/>
      <c r="F38" s="22"/>
      <c r="G38" s="22"/>
      <c r="H38" s="22"/>
      <c r="I38" s="22"/>
    </row>
    <row r="39" ht="15" customHeight="1" spans="1:9">
      <c r="A39" s="22"/>
      <c r="B39" s="22"/>
      <c r="C39" s="22"/>
      <c r="D39" s="22"/>
      <c r="E39" s="22"/>
      <c r="F39" s="22"/>
      <c r="G39" s="22"/>
      <c r="H39" s="22"/>
      <c r="I39" s="22"/>
    </row>
    <row r="40" ht="15" customHeight="1" spans="1:9">
      <c r="A40" s="22"/>
      <c r="B40" s="22"/>
      <c r="C40" s="22"/>
      <c r="D40" s="22"/>
      <c r="E40" s="22"/>
      <c r="F40" s="22"/>
      <c r="G40" s="22"/>
      <c r="H40" s="22"/>
      <c r="I40" s="22"/>
    </row>
    <row r="41" ht="15" customHeight="1" spans="1:9">
      <c r="A41" s="22"/>
      <c r="B41" s="22"/>
      <c r="C41" s="22"/>
      <c r="D41" s="22"/>
      <c r="E41" s="22"/>
      <c r="F41" s="22"/>
      <c r="G41" s="22"/>
      <c r="H41" s="22"/>
      <c r="I41" s="22"/>
    </row>
    <row r="42" ht="15" customHeight="1" spans="1:9">
      <c r="A42" s="22"/>
      <c r="B42" s="22"/>
      <c r="C42" s="22"/>
      <c r="D42" s="22"/>
      <c r="E42" s="22"/>
      <c r="F42" s="22"/>
      <c r="G42" s="22"/>
      <c r="H42" s="22"/>
      <c r="I42" s="22"/>
    </row>
    <row r="43" ht="15" customHeight="1" spans="1:9">
      <c r="A43" s="22"/>
      <c r="B43" s="22"/>
      <c r="C43" s="22"/>
      <c r="D43" s="22"/>
      <c r="E43" s="22"/>
      <c r="F43" s="22"/>
      <c r="G43" s="22"/>
      <c r="H43" s="22"/>
      <c r="I43" s="22"/>
    </row>
    <row r="44" ht="15" customHeight="1" spans="1:9">
      <c r="A44" s="22"/>
      <c r="B44" s="22"/>
      <c r="C44" s="22"/>
      <c r="D44" s="22"/>
      <c r="E44" s="22"/>
      <c r="F44" s="22"/>
      <c r="G44" s="22"/>
      <c r="H44" s="22"/>
      <c r="I44" s="22"/>
    </row>
    <row r="45" ht="15" customHeight="1" spans="1:9">
      <c r="A45" s="22"/>
      <c r="B45" s="22"/>
      <c r="C45" s="22"/>
      <c r="D45" s="22"/>
      <c r="E45" s="22"/>
      <c r="F45" s="22"/>
      <c r="G45" s="22"/>
      <c r="H45" s="22"/>
      <c r="I45" s="22"/>
    </row>
    <row r="46" ht="15" customHeight="1" spans="1:9">
      <c r="A46" s="22"/>
      <c r="B46" s="22"/>
      <c r="C46" s="22"/>
      <c r="D46" s="22"/>
      <c r="E46" s="22"/>
      <c r="F46" s="22"/>
      <c r="G46" s="22"/>
      <c r="H46" s="22"/>
      <c r="I46" s="22"/>
    </row>
    <row r="47" ht="15" customHeight="1" spans="1:9">
      <c r="A47" s="22"/>
      <c r="B47" s="22"/>
      <c r="C47" s="22"/>
      <c r="D47" s="22"/>
      <c r="E47" s="22"/>
      <c r="F47" s="22"/>
      <c r="G47" s="22"/>
      <c r="H47" s="22"/>
      <c r="I47" s="22"/>
    </row>
  </sheetData>
  <mergeCells count="8">
    <mergeCell ref="A1:C1"/>
    <mergeCell ref="A2:H2"/>
    <mergeCell ref="D4:F4"/>
    <mergeCell ref="A4:A5"/>
    <mergeCell ref="B4:B5"/>
    <mergeCell ref="C4:C5"/>
    <mergeCell ref="G4:G5"/>
    <mergeCell ref="H4:H5"/>
  </mergeCells>
  <printOptions horizontalCentered="1"/>
  <pageMargins left="0.984027777777778" right="0.984027777777778" top="0.786805555555556" bottom="0.786805555555556" header="0.507638888888889" footer="0.2"/>
  <pageSetup paperSize="9" orientation="landscape" verticalDpi="180"/>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7"/>
  <sheetViews>
    <sheetView showZeros="0" workbookViewId="0">
      <selection activeCell="T10" sqref="T10"/>
    </sheetView>
  </sheetViews>
  <sheetFormatPr defaultColWidth="9" defaultRowHeight="14.25"/>
  <cols>
    <col min="1" max="21" width="5.75" customWidth="1"/>
  </cols>
  <sheetData>
    <row r="1" s="19" customFormat="1" ht="18.75" spans="1:3">
      <c r="A1" s="20"/>
      <c r="B1" s="20"/>
      <c r="C1" s="20"/>
    </row>
    <row r="2" ht="30" customHeight="1" spans="1:21">
      <c r="A2" s="34" t="s">
        <v>807</v>
      </c>
      <c r="B2" s="34"/>
      <c r="C2" s="34"/>
      <c r="D2" s="34"/>
      <c r="E2" s="34"/>
      <c r="F2" s="34"/>
      <c r="G2" s="34"/>
      <c r="H2" s="34"/>
      <c r="I2" s="34"/>
      <c r="J2" s="34"/>
      <c r="K2" s="34"/>
      <c r="L2" s="34"/>
      <c r="M2" s="34"/>
      <c r="N2" s="34"/>
      <c r="O2" s="34"/>
      <c r="P2" s="34"/>
      <c r="Q2" s="34"/>
      <c r="R2" s="34"/>
      <c r="S2" s="34"/>
      <c r="T2" s="34"/>
      <c r="U2" s="34"/>
    </row>
    <row r="3" ht="15.75" customHeight="1" spans="1:21">
      <c r="A3" s="35" t="s">
        <v>808</v>
      </c>
      <c r="B3" s="36"/>
      <c r="C3" s="37"/>
      <c r="D3" s="37"/>
      <c r="E3" s="37"/>
      <c r="F3" s="38"/>
      <c r="G3" s="39"/>
      <c r="H3" s="39"/>
      <c r="I3" s="39"/>
      <c r="J3" s="46"/>
      <c r="K3" s="46"/>
      <c r="L3" s="46"/>
      <c r="M3" s="46"/>
      <c r="N3" s="46"/>
      <c r="O3" s="46"/>
      <c r="P3" s="46"/>
      <c r="Q3" s="46"/>
      <c r="R3" s="54" t="s">
        <v>809</v>
      </c>
      <c r="S3" s="54"/>
      <c r="T3" s="54"/>
      <c r="U3" s="54"/>
    </row>
    <row r="4" ht="39" customHeight="1" spans="1:21">
      <c r="A4" s="40" t="s">
        <v>799</v>
      </c>
      <c r="B4" s="40" t="s">
        <v>801</v>
      </c>
      <c r="C4" s="40"/>
      <c r="D4" s="40"/>
      <c r="E4" s="40"/>
      <c r="F4" s="40" t="s">
        <v>802</v>
      </c>
      <c r="G4" s="40"/>
      <c r="H4" s="40"/>
      <c r="I4" s="40"/>
      <c r="J4" s="47"/>
      <c r="K4" s="47"/>
      <c r="L4" s="47"/>
      <c r="M4" s="47"/>
      <c r="N4" s="47"/>
      <c r="O4" s="47"/>
      <c r="P4" s="47"/>
      <c r="Q4" s="47"/>
      <c r="R4" s="48" t="s">
        <v>810</v>
      </c>
      <c r="S4" s="49"/>
      <c r="T4" s="49"/>
      <c r="U4" s="49"/>
    </row>
    <row r="5" ht="39" customHeight="1" spans="1:21">
      <c r="A5" s="40"/>
      <c r="B5" s="40"/>
      <c r="C5" s="40"/>
      <c r="D5" s="40"/>
      <c r="E5" s="40"/>
      <c r="F5" s="40" t="s">
        <v>148</v>
      </c>
      <c r="G5" s="40"/>
      <c r="H5" s="40"/>
      <c r="I5" s="40"/>
      <c r="J5" s="48" t="s">
        <v>805</v>
      </c>
      <c r="K5" s="49"/>
      <c r="L5" s="49"/>
      <c r="M5" s="49"/>
      <c r="N5" s="48" t="s">
        <v>806</v>
      </c>
      <c r="O5" s="49"/>
      <c r="P5" s="49"/>
      <c r="Q5" s="49"/>
      <c r="R5" s="49"/>
      <c r="S5" s="49"/>
      <c r="T5" s="49"/>
      <c r="U5" s="49"/>
    </row>
    <row r="6" s="31" customFormat="1" ht="39" customHeight="1" spans="1:21">
      <c r="A6" s="40"/>
      <c r="B6" s="40" t="s">
        <v>811</v>
      </c>
      <c r="C6" s="40" t="s">
        <v>812</v>
      </c>
      <c r="D6" s="40" t="s">
        <v>813</v>
      </c>
      <c r="E6" s="40" t="s">
        <v>814</v>
      </c>
      <c r="F6" s="40" t="s">
        <v>811</v>
      </c>
      <c r="G6" s="40" t="s">
        <v>812</v>
      </c>
      <c r="H6" s="40" t="s">
        <v>813</v>
      </c>
      <c r="I6" s="40" t="s">
        <v>814</v>
      </c>
      <c r="J6" s="50" t="s">
        <v>811</v>
      </c>
      <c r="K6" s="50" t="s">
        <v>812</v>
      </c>
      <c r="L6" s="50" t="s">
        <v>813</v>
      </c>
      <c r="M6" s="50" t="s">
        <v>814</v>
      </c>
      <c r="N6" s="50" t="s">
        <v>811</v>
      </c>
      <c r="O6" s="50" t="s">
        <v>812</v>
      </c>
      <c r="P6" s="50" t="s">
        <v>813</v>
      </c>
      <c r="Q6" s="50" t="s">
        <v>814</v>
      </c>
      <c r="R6" s="50" t="s">
        <v>811</v>
      </c>
      <c r="S6" s="50" t="s">
        <v>812</v>
      </c>
      <c r="T6" s="50" t="s">
        <v>813</v>
      </c>
      <c r="U6" s="50" t="s">
        <v>814</v>
      </c>
    </row>
    <row r="7" s="32" customFormat="1" ht="39" customHeight="1" spans="1:21">
      <c r="A7" s="41" t="s">
        <v>755</v>
      </c>
      <c r="B7" s="42">
        <f>F7+R7</f>
        <v>208325</v>
      </c>
      <c r="C7" s="42">
        <f>G7+S7</f>
        <v>98617</v>
      </c>
      <c r="D7" s="42">
        <f>H7+T7</f>
        <v>152311</v>
      </c>
      <c r="E7" s="42">
        <f>I7+U7</f>
        <v>154631</v>
      </c>
      <c r="F7" s="42">
        <f t="shared" ref="F7:I7" si="0">J7+N7</f>
        <v>140531</v>
      </c>
      <c r="G7" s="42">
        <f t="shared" si="0"/>
        <v>98617</v>
      </c>
      <c r="H7" s="42">
        <f t="shared" si="0"/>
        <v>84517</v>
      </c>
      <c r="I7" s="42">
        <f t="shared" si="0"/>
        <v>154631</v>
      </c>
      <c r="J7" s="51">
        <v>136531</v>
      </c>
      <c r="K7" s="51">
        <v>85517</v>
      </c>
      <c r="L7" s="51">
        <v>84517</v>
      </c>
      <c r="M7" s="51">
        <f>J7+K7-L7</f>
        <v>137531</v>
      </c>
      <c r="N7" s="51">
        <v>4000</v>
      </c>
      <c r="O7" s="51">
        <v>13100</v>
      </c>
      <c r="P7" s="51"/>
      <c r="Q7" s="51">
        <f>N7+O7-P7</f>
        <v>17100</v>
      </c>
      <c r="R7" s="51">
        <v>67794</v>
      </c>
      <c r="S7" s="51"/>
      <c r="T7" s="51">
        <v>67794</v>
      </c>
      <c r="U7" s="51">
        <f>R7+S7-T7</f>
        <v>0</v>
      </c>
    </row>
    <row r="8" s="33" customFormat="1" ht="15" customHeight="1" spans="1:9">
      <c r="A8" s="43"/>
      <c r="B8" s="43"/>
      <c r="C8" s="44"/>
      <c r="D8" s="44"/>
      <c r="E8" s="44"/>
      <c r="F8" s="45"/>
      <c r="G8" s="45"/>
      <c r="H8" s="45"/>
      <c r="I8" s="52"/>
    </row>
    <row r="9" ht="15" customHeight="1" spans="1:9">
      <c r="A9" s="22" t="s">
        <v>815</v>
      </c>
      <c r="B9" s="22"/>
      <c r="C9" s="22"/>
      <c r="D9" s="22"/>
      <c r="E9" s="22"/>
      <c r="F9" s="22"/>
      <c r="G9" s="22"/>
      <c r="H9" s="22"/>
      <c r="I9" s="22"/>
    </row>
    <row r="10" ht="15" customHeight="1" spans="1:9">
      <c r="A10" s="22"/>
      <c r="B10" s="22"/>
      <c r="C10" s="22"/>
      <c r="D10" s="22"/>
      <c r="E10" s="22"/>
      <c r="F10" s="22"/>
      <c r="G10" s="22"/>
      <c r="H10" s="22"/>
      <c r="I10" s="22"/>
    </row>
    <row r="11" ht="15" customHeight="1" spans="1:9">
      <c r="A11" s="22"/>
      <c r="B11" s="22"/>
      <c r="C11" s="22"/>
      <c r="D11" s="22"/>
      <c r="E11" s="22"/>
      <c r="F11" s="22"/>
      <c r="G11" s="22"/>
      <c r="H11" s="22"/>
      <c r="I11" s="22"/>
    </row>
    <row r="12" ht="15" customHeight="1" spans="1:9">
      <c r="A12" s="22"/>
      <c r="B12" s="22"/>
      <c r="C12" s="22"/>
      <c r="D12" s="22"/>
      <c r="E12" s="22"/>
      <c r="F12" s="22"/>
      <c r="G12" s="22"/>
      <c r="H12" s="22"/>
      <c r="I12" s="22"/>
    </row>
    <row r="13" ht="15" customHeight="1" spans="1:9">
      <c r="A13" s="22"/>
      <c r="B13" s="22"/>
      <c r="C13" s="22"/>
      <c r="D13" s="22"/>
      <c r="E13" s="22"/>
      <c r="F13" s="22"/>
      <c r="G13" s="22"/>
      <c r="H13" s="22"/>
      <c r="I13" s="53"/>
    </row>
    <row r="14" ht="15" customHeight="1" spans="1:9">
      <c r="A14" s="22"/>
      <c r="B14" s="22"/>
      <c r="C14" s="22"/>
      <c r="D14" s="22"/>
      <c r="E14" s="22"/>
      <c r="F14" s="22"/>
      <c r="G14" s="22"/>
      <c r="H14" s="22"/>
      <c r="I14" s="22"/>
    </row>
    <row r="15" ht="15" customHeight="1" spans="1:9">
      <c r="A15" s="22"/>
      <c r="B15" s="22"/>
      <c r="C15" s="22"/>
      <c r="D15" s="22"/>
      <c r="E15" s="22"/>
      <c r="F15" s="22"/>
      <c r="G15" s="22"/>
      <c r="H15" s="22"/>
      <c r="I15" s="22"/>
    </row>
    <row r="16" ht="15" customHeight="1" spans="1:9">
      <c r="A16" s="22"/>
      <c r="B16" s="22"/>
      <c r="C16" s="22"/>
      <c r="D16" s="22"/>
      <c r="E16" s="22"/>
      <c r="F16" s="22"/>
      <c r="G16" s="22"/>
      <c r="H16" s="22"/>
      <c r="I16" s="22"/>
    </row>
    <row r="17" ht="15" customHeight="1" spans="1:9">
      <c r="A17" s="22"/>
      <c r="B17" s="22"/>
      <c r="C17" s="22"/>
      <c r="D17" s="22"/>
      <c r="E17" s="22"/>
      <c r="F17" s="22"/>
      <c r="G17" s="22"/>
      <c r="H17" s="22"/>
      <c r="I17" s="22"/>
    </row>
    <row r="18" ht="15" customHeight="1" spans="1:9">
      <c r="A18" s="22"/>
      <c r="B18" s="22"/>
      <c r="C18" s="22"/>
      <c r="D18" s="22"/>
      <c r="E18" s="22"/>
      <c r="F18" s="22"/>
      <c r="G18" s="22"/>
      <c r="H18" s="22"/>
      <c r="I18" s="22"/>
    </row>
    <row r="19" ht="15" customHeight="1" spans="1:9">
      <c r="A19" s="22"/>
      <c r="B19" s="22"/>
      <c r="C19" s="22"/>
      <c r="D19" s="22"/>
      <c r="E19" s="22"/>
      <c r="F19" s="22"/>
      <c r="G19" s="22"/>
      <c r="H19" s="22"/>
      <c r="I19" s="22"/>
    </row>
    <row r="20" ht="15" customHeight="1" spans="1:9">
      <c r="A20" s="22"/>
      <c r="B20" s="22"/>
      <c r="C20" s="22"/>
      <c r="D20" s="22"/>
      <c r="E20" s="22"/>
      <c r="F20" s="22"/>
      <c r="G20" s="22"/>
      <c r="H20" s="22"/>
      <c r="I20" s="22"/>
    </row>
    <row r="21" ht="15" customHeight="1" spans="1:9">
      <c r="A21" s="22"/>
      <c r="B21" s="22"/>
      <c r="C21" s="22"/>
      <c r="D21" s="22"/>
      <c r="E21" s="22"/>
      <c r="F21" s="22"/>
      <c r="G21" s="22"/>
      <c r="H21" s="22"/>
      <c r="I21" s="22"/>
    </row>
    <row r="22" ht="15" customHeight="1" spans="1:9">
      <c r="A22" s="22"/>
      <c r="B22" s="22"/>
      <c r="C22" s="22"/>
      <c r="D22" s="22"/>
      <c r="E22" s="22"/>
      <c r="F22" s="22"/>
      <c r="G22" s="22"/>
      <c r="H22" s="22"/>
      <c r="I22" s="22"/>
    </row>
    <row r="23" ht="15" customHeight="1" spans="1:9">
      <c r="A23" s="22"/>
      <c r="B23" s="22"/>
      <c r="C23" s="22"/>
      <c r="D23" s="22"/>
      <c r="E23" s="22"/>
      <c r="F23" s="22"/>
      <c r="G23" s="22"/>
      <c r="H23" s="22"/>
      <c r="I23" s="22"/>
    </row>
    <row r="24" ht="15" customHeight="1" spans="1:9">
      <c r="A24" s="22"/>
      <c r="B24" s="22"/>
      <c r="C24" s="22"/>
      <c r="D24" s="22"/>
      <c r="E24" s="22"/>
      <c r="F24" s="22"/>
      <c r="G24" s="22"/>
      <c r="H24" s="22"/>
      <c r="I24" s="22"/>
    </row>
    <row r="25" ht="15" customHeight="1" spans="1:9">
      <c r="A25" s="22"/>
      <c r="B25" s="22"/>
      <c r="C25" s="22"/>
      <c r="D25" s="22"/>
      <c r="E25" s="22"/>
      <c r="F25" s="22"/>
      <c r="G25" s="22"/>
      <c r="H25" s="22"/>
      <c r="I25" s="22"/>
    </row>
    <row r="26" ht="15" customHeight="1" spans="1:9">
      <c r="A26" s="22"/>
      <c r="B26" s="22"/>
      <c r="C26" s="22"/>
      <c r="D26" s="22"/>
      <c r="E26" s="22"/>
      <c r="F26" s="22"/>
      <c r="G26" s="22"/>
      <c r="H26" s="22"/>
      <c r="I26" s="22"/>
    </row>
    <row r="27" ht="15" customHeight="1" spans="1:9">
      <c r="A27" s="22"/>
      <c r="B27" s="22"/>
      <c r="C27" s="22"/>
      <c r="D27" s="22"/>
      <c r="E27" s="22"/>
      <c r="F27" s="22"/>
      <c r="G27" s="22"/>
      <c r="H27" s="22"/>
      <c r="I27" s="22"/>
    </row>
    <row r="28" ht="15" customHeight="1" spans="1:9">
      <c r="A28" s="22"/>
      <c r="B28" s="22"/>
      <c r="C28" s="22"/>
      <c r="D28" s="22"/>
      <c r="E28" s="22"/>
      <c r="F28" s="22"/>
      <c r="G28" s="22"/>
      <c r="H28" s="22"/>
      <c r="I28" s="22"/>
    </row>
    <row r="29" ht="15" customHeight="1" spans="1:9">
      <c r="A29" s="22"/>
      <c r="B29" s="22"/>
      <c r="C29" s="22"/>
      <c r="D29" s="22"/>
      <c r="E29" s="22"/>
      <c r="F29" s="22"/>
      <c r="G29" s="22"/>
      <c r="H29" s="22"/>
      <c r="I29" s="22"/>
    </row>
    <row r="30" ht="15" customHeight="1" spans="1:9">
      <c r="A30" s="22"/>
      <c r="B30" s="22"/>
      <c r="C30" s="22"/>
      <c r="D30" s="22"/>
      <c r="E30" s="22"/>
      <c r="F30" s="22"/>
      <c r="G30" s="22"/>
      <c r="H30" s="22"/>
      <c r="I30" s="22"/>
    </row>
    <row r="31" ht="15" customHeight="1" spans="1:9">
      <c r="A31" s="22"/>
      <c r="B31" s="22"/>
      <c r="C31" s="22"/>
      <c r="D31" s="22"/>
      <c r="E31" s="22"/>
      <c r="F31" s="22"/>
      <c r="G31" s="22"/>
      <c r="H31" s="22"/>
      <c r="I31" s="22"/>
    </row>
    <row r="32" ht="15" customHeight="1" spans="1:9">
      <c r="A32" s="22"/>
      <c r="B32" s="22"/>
      <c r="C32" s="22"/>
      <c r="D32" s="22"/>
      <c r="E32" s="22"/>
      <c r="F32" s="22"/>
      <c r="G32" s="22"/>
      <c r="H32" s="22"/>
      <c r="I32" s="22"/>
    </row>
    <row r="33" ht="15" customHeight="1" spans="1:9">
      <c r="A33" s="22"/>
      <c r="B33" s="22"/>
      <c r="C33" s="22"/>
      <c r="D33" s="22"/>
      <c r="E33" s="22"/>
      <c r="F33" s="22"/>
      <c r="G33" s="22"/>
      <c r="H33" s="22"/>
      <c r="I33" s="22"/>
    </row>
    <row r="34" ht="15" customHeight="1" spans="1:9">
      <c r="A34" s="22"/>
      <c r="B34" s="22"/>
      <c r="C34" s="22"/>
      <c r="D34" s="22"/>
      <c r="E34" s="22"/>
      <c r="F34" s="22"/>
      <c r="G34" s="22"/>
      <c r="H34" s="22"/>
      <c r="I34" s="22"/>
    </row>
    <row r="35" ht="15" customHeight="1" spans="1:9">
      <c r="A35" s="22"/>
      <c r="B35" s="22"/>
      <c r="C35" s="22"/>
      <c r="D35" s="22"/>
      <c r="E35" s="22"/>
      <c r="F35" s="22"/>
      <c r="G35" s="22"/>
      <c r="H35" s="22"/>
      <c r="I35" s="22"/>
    </row>
    <row r="36" ht="15" customHeight="1" spans="1:9">
      <c r="A36" s="22"/>
      <c r="B36" s="22"/>
      <c r="C36" s="22"/>
      <c r="D36" s="22"/>
      <c r="E36" s="22"/>
      <c r="F36" s="22"/>
      <c r="G36" s="22"/>
      <c r="H36" s="22"/>
      <c r="I36" s="22"/>
    </row>
    <row r="37" ht="15" customHeight="1" spans="1:9">
      <c r="A37" s="22"/>
      <c r="B37" s="22"/>
      <c r="C37" s="22"/>
      <c r="D37" s="22"/>
      <c r="E37" s="22"/>
      <c r="F37" s="22"/>
      <c r="G37" s="22"/>
      <c r="H37" s="22"/>
      <c r="I37" s="22"/>
    </row>
    <row r="38" ht="15" customHeight="1" spans="1:9">
      <c r="A38" s="22"/>
      <c r="B38" s="22"/>
      <c r="C38" s="22"/>
      <c r="D38" s="22"/>
      <c r="E38" s="22"/>
      <c r="F38" s="22"/>
      <c r="G38" s="22"/>
      <c r="H38" s="22"/>
      <c r="I38" s="22"/>
    </row>
    <row r="39" ht="15" customHeight="1" spans="1:9">
      <c r="A39" s="22"/>
      <c r="B39" s="22"/>
      <c r="C39" s="22"/>
      <c r="D39" s="22"/>
      <c r="E39" s="22"/>
      <c r="F39" s="22"/>
      <c r="G39" s="22"/>
      <c r="H39" s="22"/>
      <c r="I39" s="22"/>
    </row>
    <row r="40" ht="15" customHeight="1" spans="1:9">
      <c r="A40" s="22"/>
      <c r="B40" s="22"/>
      <c r="C40" s="22"/>
      <c r="D40" s="22"/>
      <c r="E40" s="22"/>
      <c r="F40" s="22"/>
      <c r="G40" s="22"/>
      <c r="H40" s="22"/>
      <c r="I40" s="22"/>
    </row>
    <row r="41" ht="15" customHeight="1" spans="1:9">
      <c r="A41" s="22"/>
      <c r="B41" s="22"/>
      <c r="C41" s="22"/>
      <c r="D41" s="22"/>
      <c r="E41" s="22"/>
      <c r="F41" s="22"/>
      <c r="G41" s="22"/>
      <c r="H41" s="22"/>
      <c r="I41" s="22"/>
    </row>
    <row r="42" ht="15" customHeight="1" spans="1:9">
      <c r="A42" s="22"/>
      <c r="B42" s="22"/>
      <c r="C42" s="22"/>
      <c r="D42" s="22"/>
      <c r="E42" s="22"/>
      <c r="F42" s="22"/>
      <c r="G42" s="22"/>
      <c r="H42" s="22"/>
      <c r="I42" s="22"/>
    </row>
    <row r="43" ht="15" customHeight="1" spans="1:9">
      <c r="A43" s="22"/>
      <c r="B43" s="22"/>
      <c r="C43" s="22"/>
      <c r="D43" s="22"/>
      <c r="E43" s="22"/>
      <c r="F43" s="22"/>
      <c r="G43" s="22"/>
      <c r="H43" s="22"/>
      <c r="I43" s="22"/>
    </row>
    <row r="44" ht="15" customHeight="1" spans="1:9">
      <c r="A44" s="22"/>
      <c r="B44" s="22"/>
      <c r="C44" s="22"/>
      <c r="D44" s="22"/>
      <c r="E44" s="22"/>
      <c r="F44" s="22"/>
      <c r="G44" s="22"/>
      <c r="H44" s="22"/>
      <c r="I44" s="22"/>
    </row>
    <row r="45" ht="15" customHeight="1" spans="1:9">
      <c r="A45" s="22"/>
      <c r="B45" s="22"/>
      <c r="C45" s="22"/>
      <c r="D45" s="22"/>
      <c r="E45" s="22"/>
      <c r="F45" s="22"/>
      <c r="G45" s="22"/>
      <c r="H45" s="22"/>
      <c r="I45" s="22"/>
    </row>
    <row r="46" ht="15" customHeight="1" spans="1:9">
      <c r="A46" s="22"/>
      <c r="B46" s="22"/>
      <c r="C46" s="22"/>
      <c r="D46" s="22"/>
      <c r="E46" s="22"/>
      <c r="F46" s="22"/>
      <c r="G46" s="22"/>
      <c r="H46" s="22"/>
      <c r="I46" s="22"/>
    </row>
    <row r="47" ht="15" customHeight="1" spans="1:9">
      <c r="A47" s="22"/>
      <c r="B47" s="22"/>
      <c r="C47" s="22"/>
      <c r="D47" s="22"/>
      <c r="E47" s="22"/>
      <c r="F47" s="22"/>
      <c r="G47" s="22"/>
      <c r="H47" s="22"/>
      <c r="I47" s="22"/>
    </row>
  </sheetData>
  <mergeCells count="10">
    <mergeCell ref="A1:C1"/>
    <mergeCell ref="A2:U2"/>
    <mergeCell ref="R3:U3"/>
    <mergeCell ref="F4:Q4"/>
    <mergeCell ref="F5:I5"/>
    <mergeCell ref="J5:M5"/>
    <mergeCell ref="N5:Q5"/>
    <mergeCell ref="A4:A6"/>
    <mergeCell ref="B4:E5"/>
    <mergeCell ref="R4:U5"/>
  </mergeCells>
  <printOptions horizontalCentered="1"/>
  <pageMargins left="0.984027777777778" right="0.984027777777778" top="0.747916666666667" bottom="0.786805555555556" header="0.511805555555556" footer="0.196527777777778"/>
  <pageSetup paperSize="9" scale="95" orientation="landscape" verticalDpi="180"/>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selection activeCell="D11" sqref="D11"/>
    </sheetView>
  </sheetViews>
  <sheetFormatPr defaultColWidth="9" defaultRowHeight="14.25"/>
  <cols>
    <col min="1" max="2" width="29.5" customWidth="1"/>
    <col min="3" max="3" width="26" customWidth="1"/>
    <col min="4" max="4" width="29.5" customWidth="1"/>
  </cols>
  <sheetData>
    <row r="1" s="19" customFormat="1" ht="18.75" spans="1:3">
      <c r="A1" s="20"/>
      <c r="B1" s="20"/>
      <c r="C1" s="20"/>
    </row>
    <row r="2" ht="35.15" customHeight="1" spans="1:9">
      <c r="A2" s="21" t="s">
        <v>816</v>
      </c>
      <c r="B2" s="21"/>
      <c r="C2" s="21"/>
      <c r="D2" s="21"/>
      <c r="E2" s="22"/>
      <c r="F2" s="22"/>
      <c r="G2" s="22"/>
      <c r="H2" s="22"/>
      <c r="I2" s="22"/>
    </row>
    <row r="3" ht="24" customHeight="1" spans="1:9">
      <c r="A3" s="23" t="s">
        <v>817</v>
      </c>
      <c r="B3" s="23"/>
      <c r="C3" s="24"/>
      <c r="D3" s="25" t="s">
        <v>47</v>
      </c>
      <c r="E3" s="22"/>
      <c r="F3" s="22"/>
      <c r="G3" s="22"/>
      <c r="H3" s="22"/>
      <c r="I3" s="22"/>
    </row>
    <row r="4" ht="29" customHeight="1" spans="1:9">
      <c r="A4" s="29" t="s">
        <v>818</v>
      </c>
      <c r="B4" s="29" t="s">
        <v>819</v>
      </c>
      <c r="C4" s="29" t="s">
        <v>820</v>
      </c>
      <c r="D4" s="29" t="s">
        <v>821</v>
      </c>
      <c r="E4" s="22"/>
      <c r="F4" s="22"/>
      <c r="G4" s="22"/>
      <c r="H4" s="22"/>
      <c r="I4" s="22"/>
    </row>
    <row r="5" ht="29" customHeight="1" spans="1:9">
      <c r="A5" s="27" t="s">
        <v>184</v>
      </c>
      <c r="B5" s="17">
        <f>SUM(B6:B6)</f>
        <v>122600</v>
      </c>
      <c r="C5" s="17">
        <f>SUM(C6:C6)</f>
        <v>137531</v>
      </c>
      <c r="D5" s="30"/>
      <c r="E5" s="22"/>
      <c r="F5" s="22"/>
      <c r="G5" s="22"/>
      <c r="H5" s="22"/>
      <c r="I5" s="22"/>
    </row>
    <row r="6" ht="29" customHeight="1" spans="1:9">
      <c r="A6" s="27" t="s">
        <v>822</v>
      </c>
      <c r="B6" s="17">
        <v>122600</v>
      </c>
      <c r="C6" s="17">
        <v>137531</v>
      </c>
      <c r="D6" s="30"/>
      <c r="E6" s="22"/>
      <c r="F6" s="22"/>
      <c r="G6" s="22"/>
      <c r="H6" s="22"/>
      <c r="I6" s="22"/>
    </row>
    <row r="7" ht="15" customHeight="1" spans="1:9">
      <c r="A7" s="22"/>
      <c r="B7" s="22"/>
      <c r="C7" s="22"/>
      <c r="D7" s="22"/>
      <c r="E7" s="22"/>
      <c r="F7" s="22"/>
      <c r="G7" s="22"/>
      <c r="H7" s="22"/>
      <c r="I7" s="22"/>
    </row>
    <row r="8" ht="15" customHeight="1" spans="1:9">
      <c r="A8" s="22"/>
      <c r="B8" s="22"/>
      <c r="C8" s="22"/>
      <c r="D8" s="22"/>
      <c r="E8" s="22"/>
      <c r="F8" s="22"/>
      <c r="G8" s="22"/>
      <c r="H8" s="22"/>
      <c r="I8" s="22"/>
    </row>
    <row r="9" ht="15" customHeight="1" spans="1:9">
      <c r="A9" s="22"/>
      <c r="B9" s="22"/>
      <c r="C9" s="22"/>
      <c r="D9" s="22"/>
      <c r="E9" s="22"/>
      <c r="F9" s="22"/>
      <c r="G9" s="22"/>
      <c r="H9" s="22"/>
      <c r="I9" s="22"/>
    </row>
    <row r="10" ht="15" customHeight="1" spans="1:9">
      <c r="A10" s="22"/>
      <c r="B10" s="22"/>
      <c r="C10" s="22"/>
      <c r="D10" s="22"/>
      <c r="E10" s="22"/>
      <c r="F10" s="22"/>
      <c r="G10" s="22"/>
      <c r="H10" s="22"/>
      <c r="I10" s="22"/>
    </row>
    <row r="11" ht="15" customHeight="1" spans="1:9">
      <c r="A11" s="22"/>
      <c r="B11" s="22"/>
      <c r="C11" s="22"/>
      <c r="D11" s="22"/>
      <c r="E11" s="22"/>
      <c r="F11" s="22"/>
      <c r="G11" s="22"/>
      <c r="H11" s="22"/>
      <c r="I11" s="22"/>
    </row>
    <row r="12" ht="15" customHeight="1" spans="1:9">
      <c r="A12" s="22"/>
      <c r="B12" s="22"/>
      <c r="C12" s="22"/>
      <c r="D12" s="22"/>
      <c r="E12" s="22"/>
      <c r="F12" s="22"/>
      <c r="G12" s="22"/>
      <c r="H12" s="22"/>
      <c r="I12" s="22"/>
    </row>
    <row r="13" ht="15" customHeight="1" spans="1:9">
      <c r="A13" s="22"/>
      <c r="B13" s="22"/>
      <c r="C13" s="22"/>
      <c r="D13" s="22"/>
      <c r="E13" s="22"/>
      <c r="F13" s="22"/>
      <c r="G13" s="22"/>
      <c r="H13" s="22"/>
      <c r="I13" s="22"/>
    </row>
    <row r="14" ht="15" customHeight="1" spans="1:9">
      <c r="A14" s="22"/>
      <c r="B14" s="22"/>
      <c r="C14" s="22"/>
      <c r="D14" s="22"/>
      <c r="E14" s="22"/>
      <c r="F14" s="22"/>
      <c r="G14" s="22"/>
      <c r="H14" s="22"/>
      <c r="I14" s="22"/>
    </row>
    <row r="15" ht="15" customHeight="1" spans="1:9">
      <c r="A15" s="22"/>
      <c r="B15" s="22"/>
      <c r="C15" s="22"/>
      <c r="D15" s="22"/>
      <c r="E15" s="22"/>
      <c r="F15" s="22"/>
      <c r="G15" s="22"/>
      <c r="H15" s="22"/>
      <c r="I15" s="22"/>
    </row>
    <row r="16" ht="15" customHeight="1" spans="1:9">
      <c r="A16" s="22"/>
      <c r="B16" s="22"/>
      <c r="C16" s="22"/>
      <c r="D16" s="22"/>
      <c r="E16" s="22"/>
      <c r="F16" s="22"/>
      <c r="G16" s="22"/>
      <c r="H16" s="22"/>
      <c r="I16" s="22"/>
    </row>
    <row r="17" ht="15" customHeight="1" spans="1:9">
      <c r="A17" s="22"/>
      <c r="B17" s="22"/>
      <c r="C17" s="22"/>
      <c r="D17" s="22"/>
      <c r="E17" s="22"/>
      <c r="F17" s="22"/>
      <c r="G17" s="22"/>
      <c r="H17" s="22"/>
      <c r="I17" s="22"/>
    </row>
    <row r="18" ht="15" customHeight="1" spans="1:9">
      <c r="A18" s="22"/>
      <c r="B18" s="22"/>
      <c r="C18" s="22"/>
      <c r="D18" s="22"/>
      <c r="E18" s="22"/>
      <c r="F18" s="22"/>
      <c r="G18" s="22"/>
      <c r="H18" s="22"/>
      <c r="I18" s="22"/>
    </row>
    <row r="19" ht="15" customHeight="1" spans="1:9">
      <c r="A19" s="22"/>
      <c r="B19" s="22"/>
      <c r="C19" s="22"/>
      <c r="D19" s="22"/>
      <c r="E19" s="22"/>
      <c r="F19" s="22"/>
      <c r="G19" s="22"/>
      <c r="H19" s="22"/>
      <c r="I19" s="22"/>
    </row>
    <row r="20" ht="15" customHeight="1" spans="1:9">
      <c r="A20" s="22"/>
      <c r="B20" s="22"/>
      <c r="C20" s="22"/>
      <c r="D20" s="22"/>
      <c r="E20" s="22"/>
      <c r="F20" s="22"/>
      <c r="G20" s="22"/>
      <c r="H20" s="22"/>
      <c r="I20" s="22"/>
    </row>
    <row r="21" ht="15" customHeight="1" spans="1:9">
      <c r="A21" s="22"/>
      <c r="B21" s="22"/>
      <c r="C21" s="22"/>
      <c r="D21" s="22"/>
      <c r="E21" s="22"/>
      <c r="F21" s="22"/>
      <c r="G21" s="22"/>
      <c r="H21" s="22"/>
      <c r="I21" s="22"/>
    </row>
    <row r="22" ht="15" customHeight="1" spans="1:9">
      <c r="A22" s="22"/>
      <c r="B22" s="22"/>
      <c r="C22" s="22"/>
      <c r="D22" s="22"/>
      <c r="E22" s="22"/>
      <c r="F22" s="22"/>
      <c r="G22" s="22"/>
      <c r="H22" s="22"/>
      <c r="I22" s="22"/>
    </row>
    <row r="23" ht="15" customHeight="1" spans="1:9">
      <c r="A23" s="22"/>
      <c r="B23" s="22"/>
      <c r="C23" s="22"/>
      <c r="D23" s="22"/>
      <c r="E23" s="22"/>
      <c r="F23" s="22"/>
      <c r="G23" s="22"/>
      <c r="H23" s="22"/>
      <c r="I23" s="22"/>
    </row>
    <row r="24" ht="15" customHeight="1" spans="1:9">
      <c r="A24" s="22"/>
      <c r="B24" s="22"/>
      <c r="C24" s="22"/>
      <c r="D24" s="22"/>
      <c r="E24" s="22"/>
      <c r="F24" s="22"/>
      <c r="G24" s="22"/>
      <c r="H24" s="22"/>
      <c r="I24" s="22"/>
    </row>
    <row r="25" ht="15" customHeight="1" spans="1:9">
      <c r="A25" s="22"/>
      <c r="B25" s="22"/>
      <c r="C25" s="22"/>
      <c r="D25" s="22"/>
      <c r="E25" s="22"/>
      <c r="F25" s="22"/>
      <c r="G25" s="22"/>
      <c r="H25" s="22"/>
      <c r="I25" s="22"/>
    </row>
    <row r="26" ht="15" customHeight="1" spans="1:9">
      <c r="A26" s="22"/>
      <c r="B26" s="22"/>
      <c r="C26" s="22"/>
      <c r="D26" s="22"/>
      <c r="E26" s="22"/>
      <c r="F26" s="22"/>
      <c r="G26" s="22"/>
      <c r="H26" s="22"/>
      <c r="I26" s="22"/>
    </row>
    <row r="27" ht="15" customHeight="1" spans="1:9">
      <c r="A27" s="22"/>
      <c r="B27" s="22"/>
      <c r="C27" s="22"/>
      <c r="D27" s="22"/>
      <c r="E27" s="22"/>
      <c r="F27" s="22"/>
      <c r="G27" s="22"/>
      <c r="H27" s="22"/>
      <c r="I27" s="22"/>
    </row>
    <row r="28" ht="15" customHeight="1" spans="1:9">
      <c r="A28" s="22"/>
      <c r="B28" s="22"/>
      <c r="C28" s="22"/>
      <c r="D28" s="22"/>
      <c r="E28" s="22"/>
      <c r="F28" s="22"/>
      <c r="G28" s="22"/>
      <c r="H28" s="22"/>
      <c r="I28" s="22"/>
    </row>
    <row r="29" ht="15" customHeight="1" spans="1:9">
      <c r="A29" s="22"/>
      <c r="B29" s="22"/>
      <c r="C29" s="22"/>
      <c r="D29" s="22"/>
      <c r="E29" s="22"/>
      <c r="F29" s="22"/>
      <c r="G29" s="22"/>
      <c r="H29" s="22"/>
      <c r="I29" s="22"/>
    </row>
    <row r="30" ht="15" customHeight="1" spans="1:9">
      <c r="A30" s="22"/>
      <c r="B30" s="22"/>
      <c r="C30" s="22"/>
      <c r="D30" s="22"/>
      <c r="E30" s="22"/>
      <c r="F30" s="22"/>
      <c r="G30" s="22"/>
      <c r="H30" s="22"/>
      <c r="I30" s="22"/>
    </row>
    <row r="31" ht="15" customHeight="1" spans="1:9">
      <c r="A31" s="22"/>
      <c r="B31" s="22"/>
      <c r="C31" s="22"/>
      <c r="D31" s="22"/>
      <c r="E31" s="22"/>
      <c r="F31" s="22"/>
      <c r="G31" s="22"/>
      <c r="H31" s="22"/>
      <c r="I31" s="22"/>
    </row>
    <row r="32" ht="15" customHeight="1" spans="1:9">
      <c r="A32" s="22"/>
      <c r="B32" s="22"/>
      <c r="C32" s="22"/>
      <c r="D32" s="22"/>
      <c r="E32" s="22"/>
      <c r="F32" s="22"/>
      <c r="G32" s="22"/>
      <c r="H32" s="22"/>
      <c r="I32" s="22"/>
    </row>
    <row r="33" ht="15" customHeight="1" spans="1:9">
      <c r="A33" s="22"/>
      <c r="B33" s="22"/>
      <c r="C33" s="22"/>
      <c r="D33" s="22"/>
      <c r="E33" s="22"/>
      <c r="F33" s="22"/>
      <c r="G33" s="22"/>
      <c r="H33" s="22"/>
      <c r="I33" s="22"/>
    </row>
    <row r="34" ht="15" customHeight="1" spans="1:9">
      <c r="A34" s="22"/>
      <c r="B34" s="22"/>
      <c r="C34" s="22"/>
      <c r="D34" s="22"/>
      <c r="E34" s="22"/>
      <c r="F34" s="22"/>
      <c r="G34" s="22"/>
      <c r="H34" s="22"/>
      <c r="I34" s="22"/>
    </row>
    <row r="35" ht="15" customHeight="1" spans="1:9">
      <c r="A35" s="22"/>
      <c r="B35" s="22"/>
      <c r="C35" s="22"/>
      <c r="D35" s="22"/>
      <c r="E35" s="22"/>
      <c r="F35" s="22"/>
      <c r="G35" s="22"/>
      <c r="H35" s="22"/>
      <c r="I35" s="22"/>
    </row>
    <row r="36" ht="15" customHeight="1" spans="1:9">
      <c r="A36" s="22"/>
      <c r="B36" s="22"/>
      <c r="C36" s="22"/>
      <c r="D36" s="22"/>
      <c r="E36" s="22"/>
      <c r="F36" s="22"/>
      <c r="G36" s="22"/>
      <c r="H36" s="22"/>
      <c r="I36" s="22"/>
    </row>
    <row r="37" ht="15" customHeight="1" spans="1:9">
      <c r="A37" s="22"/>
      <c r="B37" s="22"/>
      <c r="C37" s="22"/>
      <c r="D37" s="22"/>
      <c r="E37" s="22"/>
      <c r="F37" s="22"/>
      <c r="G37" s="22"/>
      <c r="H37" s="22"/>
      <c r="I37" s="22"/>
    </row>
    <row r="38" ht="15" customHeight="1" spans="1:9">
      <c r="A38" s="22"/>
      <c r="B38" s="22"/>
      <c r="C38" s="22"/>
      <c r="D38" s="22"/>
      <c r="E38" s="22"/>
      <c r="F38" s="22"/>
      <c r="G38" s="22"/>
      <c r="H38" s="22"/>
      <c r="I38" s="22"/>
    </row>
    <row r="39" ht="15" customHeight="1" spans="1:9">
      <c r="A39" s="22"/>
      <c r="B39" s="22"/>
      <c r="C39" s="22"/>
      <c r="D39" s="22"/>
      <c r="E39" s="22"/>
      <c r="F39" s="22"/>
      <c r="G39" s="22"/>
      <c r="H39" s="22"/>
      <c r="I39" s="22"/>
    </row>
    <row r="40" ht="15" customHeight="1" spans="1:9">
      <c r="A40" s="22"/>
      <c r="B40" s="22"/>
      <c r="C40" s="22"/>
      <c r="D40" s="22"/>
      <c r="E40" s="22"/>
      <c r="F40" s="22"/>
      <c r="G40" s="22"/>
      <c r="H40" s="22"/>
      <c r="I40" s="22"/>
    </row>
    <row r="41" ht="15" customHeight="1" spans="1:9">
      <c r="A41" s="22"/>
      <c r="B41" s="22"/>
      <c r="C41" s="22"/>
      <c r="D41" s="22"/>
      <c r="E41" s="22"/>
      <c r="F41" s="22"/>
      <c r="G41" s="22"/>
      <c r="H41" s="22"/>
      <c r="I41" s="22"/>
    </row>
    <row r="42" ht="15" customHeight="1" spans="1:9">
      <c r="A42" s="22"/>
      <c r="B42" s="22"/>
      <c r="C42" s="22"/>
      <c r="D42" s="22"/>
      <c r="E42" s="22"/>
      <c r="F42" s="22"/>
      <c r="G42" s="22"/>
      <c r="H42" s="22"/>
      <c r="I42" s="22"/>
    </row>
    <row r="43" ht="15" customHeight="1" spans="1:9">
      <c r="A43" s="22"/>
      <c r="B43" s="22"/>
      <c r="C43" s="22"/>
      <c r="D43" s="22"/>
      <c r="E43" s="22"/>
      <c r="F43" s="22"/>
      <c r="G43" s="22"/>
      <c r="H43" s="22"/>
      <c r="I43" s="22"/>
    </row>
    <row r="44" ht="15" customHeight="1" spans="1:9">
      <c r="A44" s="22"/>
      <c r="B44" s="22"/>
      <c r="C44" s="22"/>
      <c r="D44" s="22"/>
      <c r="E44" s="22"/>
      <c r="F44" s="22"/>
      <c r="G44" s="22"/>
      <c r="H44" s="22"/>
      <c r="I44" s="22"/>
    </row>
    <row r="45" ht="15" customHeight="1" spans="1:9">
      <c r="A45" s="22"/>
      <c r="B45" s="22"/>
      <c r="C45" s="22"/>
      <c r="D45" s="22"/>
      <c r="E45" s="22"/>
      <c r="F45" s="22"/>
      <c r="G45" s="22"/>
      <c r="H45" s="22"/>
      <c r="I45" s="22"/>
    </row>
    <row r="46" ht="15" customHeight="1" spans="1:9">
      <c r="A46" s="22"/>
      <c r="B46" s="22"/>
      <c r="C46" s="22"/>
      <c r="D46" s="22"/>
      <c r="E46" s="22"/>
      <c r="F46" s="22"/>
      <c r="G46" s="22"/>
      <c r="H46" s="22"/>
      <c r="I46" s="22"/>
    </row>
    <row r="47" ht="15" customHeight="1" spans="1:9">
      <c r="A47" s="22"/>
      <c r="B47" s="22"/>
      <c r="C47" s="22"/>
      <c r="D47" s="22"/>
      <c r="E47" s="22"/>
      <c r="F47" s="22"/>
      <c r="G47" s="22"/>
      <c r="H47" s="22"/>
      <c r="I47" s="22"/>
    </row>
  </sheetData>
  <mergeCells count="2">
    <mergeCell ref="A1:C1"/>
    <mergeCell ref="A2:D2"/>
  </mergeCells>
  <pageMargins left="1.10138888888889" right="0.984027777777778" top="0.865277777777778" bottom="1" header="0.507638888888889" footer="0.507638888888889"/>
  <pageSetup paperSize="9" orientation="landscape"/>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selection activeCell="D9" sqref="D9"/>
    </sheetView>
  </sheetViews>
  <sheetFormatPr defaultColWidth="9" defaultRowHeight="14.25"/>
  <cols>
    <col min="1" max="1" width="32.75" customWidth="1"/>
    <col min="2" max="2" width="30.8333333333333" customWidth="1"/>
    <col min="3" max="3" width="27.75" customWidth="1"/>
    <col min="4" max="4" width="22.4166666666667" customWidth="1"/>
  </cols>
  <sheetData>
    <row r="1" s="19" customFormat="1" ht="18.75" spans="1:3">
      <c r="A1" s="20"/>
      <c r="B1" s="20"/>
      <c r="C1" s="20"/>
    </row>
    <row r="2" ht="42" customHeight="1" spans="1:9">
      <c r="A2" s="21" t="s">
        <v>823</v>
      </c>
      <c r="B2" s="21"/>
      <c r="C2" s="21"/>
      <c r="D2" s="21"/>
      <c r="E2" s="22"/>
      <c r="F2" s="22"/>
      <c r="G2" s="22"/>
      <c r="H2" s="22"/>
      <c r="I2" s="22"/>
    </row>
    <row r="3" ht="25.5" customHeight="1" spans="1:9">
      <c r="A3" s="23" t="s">
        <v>824</v>
      </c>
      <c r="B3" s="23"/>
      <c r="C3" s="24"/>
      <c r="D3" s="25" t="s">
        <v>47</v>
      </c>
      <c r="E3" s="22"/>
      <c r="F3" s="22"/>
      <c r="G3" s="22"/>
      <c r="H3" s="22"/>
      <c r="I3" s="22"/>
    </row>
    <row r="4" ht="30" customHeight="1" spans="1:9">
      <c r="A4" s="26" t="s">
        <v>818</v>
      </c>
      <c r="B4" s="26" t="s">
        <v>825</v>
      </c>
      <c r="C4" s="26" t="s">
        <v>826</v>
      </c>
      <c r="D4" s="26" t="s">
        <v>821</v>
      </c>
      <c r="E4" s="22"/>
      <c r="F4" s="22"/>
      <c r="G4" s="22"/>
      <c r="H4" s="22"/>
      <c r="I4" s="22"/>
    </row>
    <row r="5" ht="30" customHeight="1" spans="1:9">
      <c r="A5" s="27" t="s">
        <v>184</v>
      </c>
      <c r="B5" s="17">
        <f>SUM(B6:B6)</f>
        <v>17500</v>
      </c>
      <c r="C5" s="17">
        <f>SUM(C6:C6)</f>
        <v>17100</v>
      </c>
      <c r="D5" s="28"/>
      <c r="E5" s="22"/>
      <c r="F5" s="22"/>
      <c r="G5" s="22"/>
      <c r="H5" s="22"/>
      <c r="I5" s="22"/>
    </row>
    <row r="6" ht="30" customHeight="1" spans="1:9">
      <c r="A6" s="27" t="s">
        <v>822</v>
      </c>
      <c r="B6" s="17">
        <v>17500</v>
      </c>
      <c r="C6" s="17">
        <v>17100</v>
      </c>
      <c r="D6" s="28"/>
      <c r="E6" s="22"/>
      <c r="F6" s="22"/>
      <c r="G6" s="22"/>
      <c r="H6" s="22"/>
      <c r="I6" s="22"/>
    </row>
    <row r="7" ht="15" customHeight="1" spans="1:9">
      <c r="A7" s="22"/>
      <c r="B7" s="22"/>
      <c r="C7" s="22"/>
      <c r="D7" s="22"/>
      <c r="E7" s="22"/>
      <c r="F7" s="22"/>
      <c r="G7" s="22"/>
      <c r="H7" s="22"/>
      <c r="I7" s="22"/>
    </row>
    <row r="8" ht="15" customHeight="1" spans="1:9">
      <c r="A8" s="22"/>
      <c r="B8" s="22"/>
      <c r="C8" s="22"/>
      <c r="D8" s="22"/>
      <c r="E8" s="22"/>
      <c r="F8" s="22"/>
      <c r="G8" s="22"/>
      <c r="H8" s="22"/>
      <c r="I8" s="22"/>
    </row>
    <row r="9" ht="15" customHeight="1" spans="1:9">
      <c r="A9" s="22"/>
      <c r="B9" s="22"/>
      <c r="C9" s="22"/>
      <c r="D9" s="22"/>
      <c r="E9" s="22"/>
      <c r="F9" s="22"/>
      <c r="G9" s="22"/>
      <c r="H9" s="22"/>
      <c r="I9" s="22"/>
    </row>
    <row r="10" ht="15" customHeight="1" spans="1:9">
      <c r="A10" s="22"/>
      <c r="B10" s="22"/>
      <c r="C10" s="22"/>
      <c r="D10" s="22"/>
      <c r="E10" s="22"/>
      <c r="F10" s="22"/>
      <c r="G10" s="22"/>
      <c r="H10" s="22"/>
      <c r="I10" s="22"/>
    </row>
    <row r="11" ht="15" customHeight="1" spans="1:9">
      <c r="A11" s="22"/>
      <c r="B11" s="22"/>
      <c r="C11" s="22"/>
      <c r="D11" s="22"/>
      <c r="E11" s="22"/>
      <c r="F11" s="22"/>
      <c r="G11" s="22"/>
      <c r="H11" s="22"/>
      <c r="I11" s="22"/>
    </row>
    <row r="12" ht="15" customHeight="1" spans="1:9">
      <c r="A12" s="22"/>
      <c r="B12" s="22"/>
      <c r="C12" s="22"/>
      <c r="D12" s="22"/>
      <c r="E12" s="22"/>
      <c r="F12" s="22"/>
      <c r="G12" s="22"/>
      <c r="H12" s="22"/>
      <c r="I12" s="22"/>
    </row>
    <row r="13" ht="15" customHeight="1" spans="1:9">
      <c r="A13" s="22"/>
      <c r="B13" s="22"/>
      <c r="C13" s="22"/>
      <c r="D13" s="22"/>
      <c r="E13" s="22"/>
      <c r="F13" s="22"/>
      <c r="G13" s="22"/>
      <c r="H13" s="22"/>
      <c r="I13" s="22"/>
    </row>
    <row r="14" ht="15" customHeight="1" spans="1:9">
      <c r="A14" s="22"/>
      <c r="B14" s="22"/>
      <c r="C14" s="22"/>
      <c r="D14" s="22"/>
      <c r="E14" s="22"/>
      <c r="F14" s="22"/>
      <c r="G14" s="22"/>
      <c r="H14" s="22"/>
      <c r="I14" s="22"/>
    </row>
    <row r="15" ht="15" customHeight="1" spans="1:9">
      <c r="A15" s="22"/>
      <c r="B15" s="22"/>
      <c r="C15" s="22"/>
      <c r="D15" s="22"/>
      <c r="E15" s="22"/>
      <c r="F15" s="22"/>
      <c r="G15" s="22"/>
      <c r="H15" s="22"/>
      <c r="I15" s="22"/>
    </row>
    <row r="16" ht="15" customHeight="1" spans="1:9">
      <c r="A16" s="22"/>
      <c r="B16" s="22"/>
      <c r="C16" s="22"/>
      <c r="D16" s="22"/>
      <c r="E16" s="22"/>
      <c r="F16" s="22"/>
      <c r="G16" s="22"/>
      <c r="H16" s="22"/>
      <c r="I16" s="22"/>
    </row>
    <row r="17" ht="15" customHeight="1" spans="1:9">
      <c r="A17" s="22"/>
      <c r="B17" s="22"/>
      <c r="C17" s="22"/>
      <c r="D17" s="22"/>
      <c r="E17" s="22"/>
      <c r="F17" s="22"/>
      <c r="G17" s="22"/>
      <c r="H17" s="22"/>
      <c r="I17" s="22"/>
    </row>
    <row r="18" ht="15" customHeight="1" spans="1:9">
      <c r="A18" s="22"/>
      <c r="B18" s="22"/>
      <c r="C18" s="22"/>
      <c r="D18" s="22"/>
      <c r="E18" s="22"/>
      <c r="F18" s="22"/>
      <c r="G18" s="22"/>
      <c r="H18" s="22"/>
      <c r="I18" s="22"/>
    </row>
    <row r="19" ht="15" customHeight="1" spans="1:9">
      <c r="A19" s="22"/>
      <c r="B19" s="22"/>
      <c r="C19" s="22"/>
      <c r="D19" s="22"/>
      <c r="E19" s="22"/>
      <c r="F19" s="22"/>
      <c r="G19" s="22"/>
      <c r="H19" s="22"/>
      <c r="I19" s="22"/>
    </row>
    <row r="20" ht="15" customHeight="1" spans="1:9">
      <c r="A20" s="22"/>
      <c r="B20" s="22"/>
      <c r="C20" s="22"/>
      <c r="D20" s="22"/>
      <c r="E20" s="22"/>
      <c r="F20" s="22"/>
      <c r="G20" s="22"/>
      <c r="H20" s="22"/>
      <c r="I20" s="22"/>
    </row>
    <row r="21" ht="15" customHeight="1" spans="1:9">
      <c r="A21" s="22"/>
      <c r="B21" s="22"/>
      <c r="C21" s="22"/>
      <c r="D21" s="22"/>
      <c r="E21" s="22"/>
      <c r="F21" s="22"/>
      <c r="G21" s="22"/>
      <c r="H21" s="22"/>
      <c r="I21" s="22"/>
    </row>
    <row r="22" ht="15" customHeight="1" spans="1:9">
      <c r="A22" s="22"/>
      <c r="B22" s="22"/>
      <c r="C22" s="22"/>
      <c r="D22" s="22"/>
      <c r="E22" s="22"/>
      <c r="F22" s="22"/>
      <c r="G22" s="22"/>
      <c r="H22" s="22"/>
      <c r="I22" s="22"/>
    </row>
    <row r="23" ht="15" customHeight="1" spans="1:9">
      <c r="A23" s="22"/>
      <c r="B23" s="22"/>
      <c r="C23" s="22"/>
      <c r="D23" s="22"/>
      <c r="E23" s="22"/>
      <c r="F23" s="22"/>
      <c r="G23" s="22"/>
      <c r="H23" s="22"/>
      <c r="I23" s="22"/>
    </row>
    <row r="24" ht="15" customHeight="1" spans="1:9">
      <c r="A24" s="22"/>
      <c r="B24" s="22"/>
      <c r="C24" s="22"/>
      <c r="D24" s="22"/>
      <c r="E24" s="22"/>
      <c r="F24" s="22"/>
      <c r="G24" s="22"/>
      <c r="H24" s="22"/>
      <c r="I24" s="22"/>
    </row>
    <row r="25" ht="15" customHeight="1" spans="1:9">
      <c r="A25" s="22"/>
      <c r="B25" s="22"/>
      <c r="C25" s="22"/>
      <c r="D25" s="22"/>
      <c r="E25" s="22"/>
      <c r="F25" s="22"/>
      <c r="G25" s="22"/>
      <c r="H25" s="22"/>
      <c r="I25" s="22"/>
    </row>
    <row r="26" ht="15" customHeight="1" spans="1:9">
      <c r="A26" s="22"/>
      <c r="B26" s="22"/>
      <c r="C26" s="22"/>
      <c r="D26" s="22"/>
      <c r="E26" s="22"/>
      <c r="F26" s="22"/>
      <c r="G26" s="22"/>
      <c r="H26" s="22"/>
      <c r="I26" s="22"/>
    </row>
    <row r="27" ht="15" customHeight="1" spans="1:9">
      <c r="A27" s="22"/>
      <c r="B27" s="22"/>
      <c r="C27" s="22"/>
      <c r="D27" s="22"/>
      <c r="E27" s="22"/>
      <c r="F27" s="22"/>
      <c r="G27" s="22"/>
      <c r="H27" s="22"/>
      <c r="I27" s="22"/>
    </row>
    <row r="28" ht="15" customHeight="1" spans="1:9">
      <c r="A28" s="22"/>
      <c r="B28" s="22"/>
      <c r="C28" s="22"/>
      <c r="D28" s="22"/>
      <c r="E28" s="22"/>
      <c r="F28" s="22"/>
      <c r="G28" s="22"/>
      <c r="H28" s="22"/>
      <c r="I28" s="22"/>
    </row>
    <row r="29" ht="15" customHeight="1" spans="1:9">
      <c r="A29" s="22"/>
      <c r="B29" s="22"/>
      <c r="C29" s="22"/>
      <c r="D29" s="22"/>
      <c r="E29" s="22"/>
      <c r="F29" s="22"/>
      <c r="G29" s="22"/>
      <c r="H29" s="22"/>
      <c r="I29" s="22"/>
    </row>
    <row r="30" ht="15" customHeight="1" spans="1:9">
      <c r="A30" s="22"/>
      <c r="B30" s="22"/>
      <c r="C30" s="22"/>
      <c r="D30" s="22"/>
      <c r="E30" s="22"/>
      <c r="F30" s="22"/>
      <c r="G30" s="22"/>
      <c r="H30" s="22"/>
      <c r="I30" s="22"/>
    </row>
    <row r="31" ht="15" customHeight="1" spans="1:9">
      <c r="A31" s="22"/>
      <c r="B31" s="22"/>
      <c r="C31" s="22"/>
      <c r="D31" s="22"/>
      <c r="E31" s="22"/>
      <c r="F31" s="22"/>
      <c r="G31" s="22"/>
      <c r="H31" s="22"/>
      <c r="I31" s="22"/>
    </row>
    <row r="32" ht="15" customHeight="1" spans="1:9">
      <c r="A32" s="22"/>
      <c r="B32" s="22"/>
      <c r="C32" s="22"/>
      <c r="D32" s="22"/>
      <c r="E32" s="22"/>
      <c r="F32" s="22"/>
      <c r="G32" s="22"/>
      <c r="H32" s="22"/>
      <c r="I32" s="22"/>
    </row>
    <row r="33" ht="15" customHeight="1" spans="1:9">
      <c r="A33" s="22"/>
      <c r="B33" s="22"/>
      <c r="C33" s="22"/>
      <c r="D33" s="22"/>
      <c r="E33" s="22"/>
      <c r="F33" s="22"/>
      <c r="G33" s="22"/>
      <c r="H33" s="22"/>
      <c r="I33" s="22"/>
    </row>
    <row r="34" ht="15" customHeight="1" spans="1:9">
      <c r="A34" s="22"/>
      <c r="B34" s="22"/>
      <c r="C34" s="22"/>
      <c r="D34" s="22"/>
      <c r="E34" s="22"/>
      <c r="F34" s="22"/>
      <c r="G34" s="22"/>
      <c r="H34" s="22"/>
      <c r="I34" s="22"/>
    </row>
    <row r="35" ht="15" customHeight="1" spans="1:9">
      <c r="A35" s="22"/>
      <c r="B35" s="22"/>
      <c r="C35" s="22"/>
      <c r="D35" s="22"/>
      <c r="E35" s="22"/>
      <c r="F35" s="22"/>
      <c r="G35" s="22"/>
      <c r="H35" s="22"/>
      <c r="I35" s="22"/>
    </row>
    <row r="36" ht="15" customHeight="1" spans="1:9">
      <c r="A36" s="22"/>
      <c r="B36" s="22"/>
      <c r="C36" s="22"/>
      <c r="D36" s="22"/>
      <c r="E36" s="22"/>
      <c r="F36" s="22"/>
      <c r="G36" s="22"/>
      <c r="H36" s="22"/>
      <c r="I36" s="22"/>
    </row>
    <row r="37" ht="15" customHeight="1" spans="1:9">
      <c r="A37" s="22"/>
      <c r="B37" s="22"/>
      <c r="C37" s="22"/>
      <c r="D37" s="22"/>
      <c r="E37" s="22"/>
      <c r="F37" s="22"/>
      <c r="G37" s="22"/>
      <c r="H37" s="22"/>
      <c r="I37" s="22"/>
    </row>
    <row r="38" ht="15" customHeight="1" spans="1:9">
      <c r="A38" s="22"/>
      <c r="B38" s="22"/>
      <c r="C38" s="22"/>
      <c r="D38" s="22"/>
      <c r="E38" s="22"/>
      <c r="F38" s="22"/>
      <c r="G38" s="22"/>
      <c r="H38" s="22"/>
      <c r="I38" s="22"/>
    </row>
    <row r="39" ht="15" customHeight="1" spans="1:9">
      <c r="A39" s="22"/>
      <c r="B39" s="22"/>
      <c r="C39" s="22"/>
      <c r="D39" s="22"/>
      <c r="E39" s="22"/>
      <c r="F39" s="22"/>
      <c r="G39" s="22"/>
      <c r="H39" s="22"/>
      <c r="I39" s="22"/>
    </row>
    <row r="40" ht="15" customHeight="1" spans="1:9">
      <c r="A40" s="22"/>
      <c r="B40" s="22"/>
      <c r="C40" s="22"/>
      <c r="D40" s="22"/>
      <c r="E40" s="22"/>
      <c r="F40" s="22"/>
      <c r="G40" s="22"/>
      <c r="H40" s="22"/>
      <c r="I40" s="22"/>
    </row>
    <row r="41" ht="15" customHeight="1" spans="1:9">
      <c r="A41" s="22"/>
      <c r="B41" s="22"/>
      <c r="C41" s="22"/>
      <c r="D41" s="22"/>
      <c r="E41" s="22"/>
      <c r="F41" s="22"/>
      <c r="G41" s="22"/>
      <c r="H41" s="22"/>
      <c r="I41" s="22"/>
    </row>
    <row r="42" ht="15" customHeight="1" spans="1:9">
      <c r="A42" s="22"/>
      <c r="B42" s="22"/>
      <c r="C42" s="22"/>
      <c r="D42" s="22"/>
      <c r="E42" s="22"/>
      <c r="F42" s="22"/>
      <c r="G42" s="22"/>
      <c r="H42" s="22"/>
      <c r="I42" s="22"/>
    </row>
    <row r="43" ht="15" customHeight="1" spans="1:9">
      <c r="A43" s="22"/>
      <c r="B43" s="22"/>
      <c r="C43" s="22"/>
      <c r="D43" s="22"/>
      <c r="E43" s="22"/>
      <c r="F43" s="22"/>
      <c r="G43" s="22"/>
      <c r="H43" s="22"/>
      <c r="I43" s="22"/>
    </row>
    <row r="44" ht="15" customHeight="1" spans="1:9">
      <c r="A44" s="22"/>
      <c r="B44" s="22"/>
      <c r="C44" s="22"/>
      <c r="D44" s="22"/>
      <c r="E44" s="22"/>
      <c r="F44" s="22"/>
      <c r="G44" s="22"/>
      <c r="H44" s="22"/>
      <c r="I44" s="22"/>
    </row>
    <row r="45" ht="15" customHeight="1" spans="1:9">
      <c r="A45" s="22"/>
      <c r="B45" s="22"/>
      <c r="C45" s="22"/>
      <c r="D45" s="22"/>
      <c r="E45" s="22"/>
      <c r="F45" s="22"/>
      <c r="G45" s="22"/>
      <c r="H45" s="22"/>
      <c r="I45" s="22"/>
    </row>
    <row r="46" ht="15" customHeight="1" spans="1:9">
      <c r="A46" s="22"/>
      <c r="B46" s="22"/>
      <c r="C46" s="22"/>
      <c r="D46" s="22"/>
      <c r="E46" s="22"/>
      <c r="F46" s="22"/>
      <c r="G46" s="22"/>
      <c r="H46" s="22"/>
      <c r="I46" s="22"/>
    </row>
    <row r="47" ht="15" customHeight="1" spans="1:9">
      <c r="A47" s="22"/>
      <c r="B47" s="22"/>
      <c r="C47" s="22"/>
      <c r="D47" s="22"/>
      <c r="E47" s="22"/>
      <c r="F47" s="22"/>
      <c r="G47" s="22"/>
      <c r="H47" s="22"/>
      <c r="I47" s="22"/>
    </row>
  </sheetData>
  <mergeCells count="2">
    <mergeCell ref="A1:C1"/>
    <mergeCell ref="A2:D2"/>
  </mergeCells>
  <pageMargins left="0.75" right="0.75" top="0.826388888888889" bottom="1" header="0.509027777777778" footer="0.509027777777778"/>
  <pageSetup paperSize="9" orientation="landscape"/>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selection activeCell="C11" sqref="C11"/>
    </sheetView>
  </sheetViews>
  <sheetFormatPr defaultColWidth="9" defaultRowHeight="14.25"/>
  <cols>
    <col min="1" max="1" width="26.25" style="3" customWidth="1"/>
    <col min="2" max="3" width="47.3333333333333" style="3" customWidth="1"/>
    <col min="4" max="5" width="12.8333333333333" style="3" customWidth="1"/>
    <col min="6" max="6" width="16.8333333333333" style="3" customWidth="1"/>
    <col min="7" max="7" width="19.8333333333333" style="3" customWidth="1"/>
    <col min="8" max="16384" width="9" style="3"/>
  </cols>
  <sheetData>
    <row r="1" s="1" customFormat="1" ht="18.75" spans="1:3">
      <c r="A1" s="4"/>
      <c r="B1" s="4"/>
      <c r="C1" s="4"/>
    </row>
    <row r="2" ht="30" customHeight="1" spans="1:9">
      <c r="A2" s="5" t="s">
        <v>827</v>
      </c>
      <c r="B2" s="5"/>
      <c r="C2" s="5"/>
      <c r="D2" s="6"/>
      <c r="E2" s="6"/>
      <c r="F2" s="6"/>
      <c r="G2" s="6"/>
      <c r="H2" s="7"/>
      <c r="I2" s="7"/>
    </row>
    <row r="3" ht="24" customHeight="1" spans="1:9">
      <c r="A3" s="8" t="s">
        <v>828</v>
      </c>
      <c r="B3" s="16"/>
      <c r="C3" s="9" t="s">
        <v>143</v>
      </c>
      <c r="D3" s="10"/>
      <c r="E3" s="10"/>
      <c r="F3" s="7"/>
      <c r="G3" s="11"/>
      <c r="H3" s="7"/>
      <c r="I3" s="7"/>
    </row>
    <row r="4" s="2" customFormat="1" ht="27" customHeight="1" spans="1:9">
      <c r="A4" s="12" t="s">
        <v>799</v>
      </c>
      <c r="B4" s="12" t="s">
        <v>829</v>
      </c>
      <c r="C4" s="12" t="s">
        <v>830</v>
      </c>
      <c r="D4" s="7"/>
      <c r="E4" s="7"/>
      <c r="F4" s="7"/>
      <c r="G4" s="7"/>
      <c r="H4" s="7"/>
      <c r="I4" s="7"/>
    </row>
    <row r="5" s="2" customFormat="1" ht="27" customHeight="1" spans="1:9">
      <c r="A5" s="13" t="s">
        <v>755</v>
      </c>
      <c r="B5" s="17">
        <v>122600</v>
      </c>
      <c r="C5" s="14">
        <v>137531</v>
      </c>
      <c r="D5" s="7"/>
      <c r="E5" s="7"/>
      <c r="F5" s="7"/>
      <c r="G5" s="7"/>
      <c r="H5" s="7"/>
      <c r="I5" s="7"/>
    </row>
    <row r="6" s="15" customFormat="1" ht="27" customHeight="1" spans="1:9">
      <c r="A6" s="13" t="s">
        <v>184</v>
      </c>
      <c r="B6" s="17">
        <f>B5</f>
        <v>122600</v>
      </c>
      <c r="C6" s="14">
        <f>C5</f>
        <v>137531</v>
      </c>
      <c r="D6" s="18"/>
      <c r="E6" s="18"/>
      <c r="F6" s="18"/>
      <c r="G6" s="18"/>
      <c r="H6" s="18"/>
      <c r="I6" s="18"/>
    </row>
    <row r="7" ht="15" customHeight="1" spans="1:9">
      <c r="A7" s="7"/>
      <c r="B7" s="7"/>
      <c r="C7" s="7"/>
      <c r="D7" s="7"/>
      <c r="E7" s="7"/>
      <c r="F7" s="7"/>
      <c r="G7" s="7"/>
      <c r="H7" s="7"/>
      <c r="I7" s="7"/>
    </row>
    <row r="8" ht="15" customHeight="1" spans="1:9">
      <c r="A8" s="7"/>
      <c r="B8" s="7"/>
      <c r="C8" s="7"/>
      <c r="D8" s="7"/>
      <c r="E8" s="7"/>
      <c r="F8" s="7"/>
      <c r="G8" s="7"/>
      <c r="H8" s="7"/>
      <c r="I8" s="7"/>
    </row>
    <row r="9" ht="15" customHeight="1" spans="1:9">
      <c r="A9" s="7"/>
      <c r="B9" s="7"/>
      <c r="C9" s="7"/>
      <c r="D9" s="7"/>
      <c r="E9" s="7"/>
      <c r="F9" s="7"/>
      <c r="G9" s="7"/>
      <c r="H9" s="7"/>
      <c r="I9" s="7"/>
    </row>
    <row r="10" ht="15" customHeight="1" spans="1:9">
      <c r="A10" s="7"/>
      <c r="B10" s="7"/>
      <c r="C10" s="7"/>
      <c r="D10" s="7"/>
      <c r="E10" s="7"/>
      <c r="F10" s="7"/>
      <c r="G10" s="7"/>
      <c r="H10" s="7"/>
      <c r="I10" s="7"/>
    </row>
    <row r="11" ht="15" customHeight="1" spans="1:9">
      <c r="A11" s="7"/>
      <c r="B11" s="7"/>
      <c r="C11" s="7"/>
      <c r="D11" s="7"/>
      <c r="E11" s="7"/>
      <c r="F11" s="7"/>
      <c r="G11" s="7"/>
      <c r="H11" s="7"/>
      <c r="I11" s="7"/>
    </row>
    <row r="12" ht="15" customHeight="1" spans="1:9">
      <c r="A12" s="7"/>
      <c r="B12" s="7"/>
      <c r="C12" s="7"/>
      <c r="D12" s="7"/>
      <c r="E12" s="7"/>
      <c r="F12" s="7"/>
      <c r="G12" s="7"/>
      <c r="H12" s="7"/>
      <c r="I12" s="7"/>
    </row>
    <row r="13" ht="15" customHeight="1" spans="1:9">
      <c r="A13" s="7"/>
      <c r="B13" s="7"/>
      <c r="C13" s="7"/>
      <c r="D13" s="7"/>
      <c r="E13" s="7"/>
      <c r="F13" s="7"/>
      <c r="G13" s="7"/>
      <c r="H13" s="7"/>
      <c r="I13" s="7"/>
    </row>
    <row r="14" ht="15" customHeight="1" spans="1:9">
      <c r="A14" s="7"/>
      <c r="B14" s="7"/>
      <c r="C14" s="7"/>
      <c r="D14" s="7"/>
      <c r="E14" s="7"/>
      <c r="F14" s="7"/>
      <c r="G14" s="7"/>
      <c r="H14" s="7"/>
      <c r="I14" s="7"/>
    </row>
    <row r="15" ht="15" customHeight="1" spans="1:9">
      <c r="A15" s="7"/>
      <c r="B15" s="7"/>
      <c r="C15" s="7"/>
      <c r="D15" s="7"/>
      <c r="E15" s="7"/>
      <c r="F15" s="7"/>
      <c r="G15" s="7"/>
      <c r="H15" s="7"/>
      <c r="I15" s="7"/>
    </row>
    <row r="16" ht="15" customHeight="1" spans="1:9">
      <c r="A16" s="7"/>
      <c r="B16" s="7"/>
      <c r="C16" s="7"/>
      <c r="D16" s="7"/>
      <c r="E16" s="7"/>
      <c r="F16" s="7"/>
      <c r="G16" s="7"/>
      <c r="H16" s="7"/>
      <c r="I16" s="7"/>
    </row>
    <row r="17" ht="15" customHeight="1" spans="1:9">
      <c r="A17" s="7"/>
      <c r="B17" s="7"/>
      <c r="C17" s="7"/>
      <c r="D17" s="7"/>
      <c r="E17" s="7"/>
      <c r="F17" s="7"/>
      <c r="G17" s="7"/>
      <c r="H17" s="7"/>
      <c r="I17" s="7"/>
    </row>
    <row r="18" ht="15" customHeight="1" spans="1:9">
      <c r="A18" s="7"/>
      <c r="B18" s="7"/>
      <c r="C18" s="7"/>
      <c r="D18" s="7"/>
      <c r="E18" s="7"/>
      <c r="F18" s="7"/>
      <c r="G18" s="7"/>
      <c r="H18" s="7"/>
      <c r="I18" s="7"/>
    </row>
    <row r="19" ht="15" customHeight="1" spans="1:9">
      <c r="A19" s="7"/>
      <c r="B19" s="7"/>
      <c r="C19" s="7"/>
      <c r="D19" s="7"/>
      <c r="E19" s="7"/>
      <c r="F19" s="7"/>
      <c r="G19" s="7"/>
      <c r="H19" s="7"/>
      <c r="I19" s="7"/>
    </row>
    <row r="20" ht="15" customHeight="1" spans="1:9">
      <c r="A20" s="7"/>
      <c r="B20" s="7"/>
      <c r="C20" s="7"/>
      <c r="D20" s="7"/>
      <c r="E20" s="7"/>
      <c r="F20" s="7"/>
      <c r="G20" s="7"/>
      <c r="H20" s="7"/>
      <c r="I20" s="7"/>
    </row>
    <row r="21" ht="15" customHeight="1" spans="1:9">
      <c r="A21" s="7"/>
      <c r="B21" s="7"/>
      <c r="C21" s="7"/>
      <c r="D21" s="7"/>
      <c r="E21" s="7"/>
      <c r="F21" s="7"/>
      <c r="G21" s="7"/>
      <c r="H21" s="7"/>
      <c r="I21" s="7"/>
    </row>
    <row r="22" ht="15" customHeight="1" spans="1:9">
      <c r="A22" s="7"/>
      <c r="B22" s="7"/>
      <c r="C22" s="7"/>
      <c r="D22" s="7"/>
      <c r="E22" s="7"/>
      <c r="F22" s="7"/>
      <c r="G22" s="7"/>
      <c r="H22" s="7"/>
      <c r="I22" s="7"/>
    </row>
    <row r="23" ht="15" customHeight="1" spans="1:9">
      <c r="A23" s="7"/>
      <c r="B23" s="7"/>
      <c r="C23" s="7"/>
      <c r="D23" s="7"/>
      <c r="E23" s="7"/>
      <c r="F23" s="7"/>
      <c r="G23" s="7"/>
      <c r="H23" s="7"/>
      <c r="I23" s="7"/>
    </row>
    <row r="24" ht="15" customHeight="1" spans="1:9">
      <c r="A24" s="7"/>
      <c r="B24" s="7"/>
      <c r="C24" s="7"/>
      <c r="D24" s="7"/>
      <c r="E24" s="7"/>
      <c r="F24" s="7"/>
      <c r="G24" s="7"/>
      <c r="H24" s="7"/>
      <c r="I24" s="7"/>
    </row>
    <row r="25" ht="15" customHeight="1" spans="1:9">
      <c r="A25" s="7"/>
      <c r="B25" s="7"/>
      <c r="C25" s="7"/>
      <c r="D25" s="7"/>
      <c r="E25" s="7"/>
      <c r="F25" s="7"/>
      <c r="G25" s="7"/>
      <c r="H25" s="7"/>
      <c r="I25" s="7"/>
    </row>
    <row r="26" ht="15" customHeight="1" spans="1:9">
      <c r="A26" s="7"/>
      <c r="B26" s="7"/>
      <c r="C26" s="7"/>
      <c r="D26" s="7"/>
      <c r="E26" s="7"/>
      <c r="F26" s="7"/>
      <c r="G26" s="7"/>
      <c r="H26" s="7"/>
      <c r="I26" s="7"/>
    </row>
    <row r="27" ht="15" customHeight="1" spans="1:9">
      <c r="A27" s="7"/>
      <c r="B27" s="7"/>
      <c r="C27" s="7"/>
      <c r="D27" s="7"/>
      <c r="E27" s="7"/>
      <c r="F27" s="7"/>
      <c r="G27" s="7"/>
      <c r="H27" s="7"/>
      <c r="I27" s="7"/>
    </row>
    <row r="28" ht="15" customHeight="1" spans="1:9">
      <c r="A28" s="7"/>
      <c r="B28" s="7"/>
      <c r="C28" s="7"/>
      <c r="D28" s="7"/>
      <c r="E28" s="7"/>
      <c r="F28" s="7"/>
      <c r="G28" s="7"/>
      <c r="H28" s="7"/>
      <c r="I28" s="7"/>
    </row>
    <row r="29" ht="15" customHeight="1" spans="1:9">
      <c r="A29" s="7"/>
      <c r="B29" s="7"/>
      <c r="C29" s="7"/>
      <c r="D29" s="7"/>
      <c r="E29" s="7"/>
      <c r="F29" s="7"/>
      <c r="G29" s="7"/>
      <c r="H29" s="7"/>
      <c r="I29" s="7"/>
    </row>
    <row r="30" ht="15" customHeight="1" spans="1:9">
      <c r="A30" s="7"/>
      <c r="B30" s="7"/>
      <c r="C30" s="7"/>
      <c r="D30" s="7"/>
      <c r="E30" s="7"/>
      <c r="F30" s="7"/>
      <c r="G30" s="7"/>
      <c r="H30" s="7"/>
      <c r="I30" s="7"/>
    </row>
    <row r="31" ht="15" customHeight="1" spans="1:9">
      <c r="A31" s="7"/>
      <c r="B31" s="7"/>
      <c r="C31" s="7"/>
      <c r="D31" s="7"/>
      <c r="E31" s="7"/>
      <c r="F31" s="7"/>
      <c r="G31" s="7"/>
      <c r="H31" s="7"/>
      <c r="I31" s="7"/>
    </row>
    <row r="32" ht="15" customHeight="1" spans="1:9">
      <c r="A32" s="7"/>
      <c r="B32" s="7"/>
      <c r="C32" s="7"/>
      <c r="D32" s="7"/>
      <c r="E32" s="7"/>
      <c r="F32" s="7"/>
      <c r="G32" s="7"/>
      <c r="H32" s="7"/>
      <c r="I32" s="7"/>
    </row>
    <row r="33" ht="15" customHeight="1" spans="1:9">
      <c r="A33" s="7"/>
      <c r="B33" s="7"/>
      <c r="C33" s="7"/>
      <c r="D33" s="7"/>
      <c r="E33" s="7"/>
      <c r="F33" s="7"/>
      <c r="G33" s="7"/>
      <c r="H33" s="7"/>
      <c r="I33" s="7"/>
    </row>
    <row r="34" ht="15" customHeight="1" spans="1:9">
      <c r="A34" s="7"/>
      <c r="B34" s="7"/>
      <c r="C34" s="7"/>
      <c r="D34" s="7"/>
      <c r="E34" s="7"/>
      <c r="F34" s="7"/>
      <c r="G34" s="7"/>
      <c r="H34" s="7"/>
      <c r="I34" s="7"/>
    </row>
    <row r="35" ht="15" customHeight="1" spans="1:9">
      <c r="A35" s="7"/>
      <c r="B35" s="7"/>
      <c r="C35" s="7"/>
      <c r="D35" s="7"/>
      <c r="E35" s="7"/>
      <c r="F35" s="7"/>
      <c r="G35" s="7"/>
      <c r="H35" s="7"/>
      <c r="I35" s="7"/>
    </row>
    <row r="36" ht="15" customHeight="1" spans="1:9">
      <c r="A36" s="7"/>
      <c r="B36" s="7"/>
      <c r="C36" s="7"/>
      <c r="D36" s="7"/>
      <c r="E36" s="7"/>
      <c r="F36" s="7"/>
      <c r="G36" s="7"/>
      <c r="H36" s="7"/>
      <c r="I36" s="7"/>
    </row>
    <row r="37" ht="15" customHeight="1" spans="1:9">
      <c r="A37" s="7"/>
      <c r="B37" s="7"/>
      <c r="C37" s="7"/>
      <c r="D37" s="7"/>
      <c r="E37" s="7"/>
      <c r="F37" s="7"/>
      <c r="G37" s="7"/>
      <c r="H37" s="7"/>
      <c r="I37" s="7"/>
    </row>
    <row r="38" ht="15" customHeight="1" spans="1:9">
      <c r="A38" s="7"/>
      <c r="B38" s="7"/>
      <c r="C38" s="7"/>
      <c r="D38" s="7"/>
      <c r="E38" s="7"/>
      <c r="F38" s="7"/>
      <c r="G38" s="7"/>
      <c r="H38" s="7"/>
      <c r="I38" s="7"/>
    </row>
    <row r="39" ht="15" customHeight="1" spans="1:9">
      <c r="A39" s="7"/>
      <c r="B39" s="7"/>
      <c r="C39" s="7"/>
      <c r="D39" s="7"/>
      <c r="E39" s="7"/>
      <c r="F39" s="7"/>
      <c r="G39" s="7"/>
      <c r="H39" s="7"/>
      <c r="I39" s="7"/>
    </row>
    <row r="40" ht="15" customHeight="1" spans="1:9">
      <c r="A40" s="7"/>
      <c r="B40" s="7"/>
      <c r="C40" s="7"/>
      <c r="D40" s="7"/>
      <c r="E40" s="7"/>
      <c r="F40" s="7"/>
      <c r="G40" s="7"/>
      <c r="H40" s="7"/>
      <c r="I40" s="7"/>
    </row>
    <row r="41" ht="15" customHeight="1" spans="1:9">
      <c r="A41" s="7"/>
      <c r="B41" s="7"/>
      <c r="C41" s="7"/>
      <c r="D41" s="7"/>
      <c r="E41" s="7"/>
      <c r="F41" s="7"/>
      <c r="G41" s="7"/>
      <c r="H41" s="7"/>
      <c r="I41" s="7"/>
    </row>
    <row r="42" ht="15" customHeight="1" spans="1:9">
      <c r="A42" s="7"/>
      <c r="B42" s="7"/>
      <c r="C42" s="7"/>
      <c r="D42" s="7"/>
      <c r="E42" s="7"/>
      <c r="F42" s="7"/>
      <c r="G42" s="7"/>
      <c r="H42" s="7"/>
      <c r="I42" s="7"/>
    </row>
    <row r="43" ht="15" customHeight="1" spans="1:9">
      <c r="A43" s="7"/>
      <c r="B43" s="7"/>
      <c r="C43" s="7"/>
      <c r="D43" s="7"/>
      <c r="E43" s="7"/>
      <c r="F43" s="7"/>
      <c r="G43" s="7"/>
      <c r="H43" s="7"/>
      <c r="I43" s="7"/>
    </row>
    <row r="44" ht="15" customHeight="1" spans="1:9">
      <c r="A44" s="7"/>
      <c r="B44" s="7"/>
      <c r="C44" s="7"/>
      <c r="D44" s="7"/>
      <c r="E44" s="7"/>
      <c r="F44" s="7"/>
      <c r="G44" s="7"/>
      <c r="H44" s="7"/>
      <c r="I44" s="7"/>
    </row>
    <row r="45" ht="15" customHeight="1" spans="1:9">
      <c r="A45" s="7"/>
      <c r="B45" s="7"/>
      <c r="C45" s="7"/>
      <c r="D45" s="7"/>
      <c r="E45" s="7"/>
      <c r="F45" s="7"/>
      <c r="G45" s="7"/>
      <c r="H45" s="7"/>
      <c r="I45" s="7"/>
    </row>
    <row r="46" ht="15" customHeight="1" spans="1:9">
      <c r="A46" s="7"/>
      <c r="B46" s="7"/>
      <c r="C46" s="7"/>
      <c r="D46" s="7"/>
      <c r="E46" s="7"/>
      <c r="F46" s="7"/>
      <c r="G46" s="7"/>
      <c r="H46" s="7"/>
      <c r="I46" s="7"/>
    </row>
    <row r="47" ht="15" customHeight="1" spans="1:9">
      <c r="A47" s="7"/>
      <c r="B47" s="7"/>
      <c r="C47" s="7"/>
      <c r="D47" s="7"/>
      <c r="E47" s="7"/>
      <c r="F47" s="7"/>
      <c r="G47" s="7"/>
      <c r="H47" s="7"/>
      <c r="I47" s="7"/>
    </row>
  </sheetData>
  <mergeCells count="2">
    <mergeCell ref="A1:C1"/>
    <mergeCell ref="A2:C2"/>
  </mergeCells>
  <pageMargins left="0.75" right="0.75" top="1" bottom="1" header="0.509027777777778" footer="0.509027777777778"/>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showZeros="0" topLeftCell="A13" workbookViewId="0">
      <selection activeCell="A27" sqref="A27"/>
    </sheetView>
  </sheetViews>
  <sheetFormatPr defaultColWidth="9" defaultRowHeight="12.75"/>
  <cols>
    <col min="1" max="1" width="29.0833333333333" style="394" customWidth="1"/>
    <col min="2" max="3" width="10.5833333333333" style="394" customWidth="1"/>
    <col min="4" max="4" width="10.5833333333333" style="420" customWidth="1"/>
    <col min="5" max="9" width="10.5833333333333" style="394" customWidth="1"/>
    <col min="10" max="10" width="5.58333333333333" style="394" customWidth="1"/>
    <col min="11" max="16384" width="9" style="394"/>
  </cols>
  <sheetData>
    <row r="1" s="181" customFormat="1" ht="21" customHeight="1" spans="1:9">
      <c r="A1" s="34" t="s">
        <v>108</v>
      </c>
      <c r="B1" s="421"/>
      <c r="C1" s="34"/>
      <c r="D1" s="34"/>
      <c r="E1" s="34"/>
      <c r="F1" s="34"/>
      <c r="G1" s="34"/>
      <c r="H1" s="34"/>
      <c r="I1" s="34"/>
    </row>
    <row r="2" ht="13" customHeight="1" spans="1:9">
      <c r="A2" s="319" t="s">
        <v>109</v>
      </c>
      <c r="B2" s="348"/>
      <c r="C2" s="348"/>
      <c r="D2" s="348"/>
      <c r="E2" s="348"/>
      <c r="F2" s="348"/>
      <c r="G2" s="422"/>
      <c r="H2" s="396" t="s">
        <v>47</v>
      </c>
      <c r="I2" s="396"/>
    </row>
    <row r="3" s="154" customFormat="1" ht="15" customHeight="1" spans="1:9">
      <c r="A3" s="417" t="s">
        <v>83</v>
      </c>
      <c r="B3" s="179" t="s">
        <v>49</v>
      </c>
      <c r="C3" s="179" t="s">
        <v>50</v>
      </c>
      <c r="D3" s="179" t="s">
        <v>51</v>
      </c>
      <c r="E3" s="71" t="s">
        <v>52</v>
      </c>
      <c r="F3" s="71"/>
      <c r="G3" s="71" t="s">
        <v>53</v>
      </c>
      <c r="H3" s="71"/>
      <c r="I3" s="71" t="s">
        <v>54</v>
      </c>
    </row>
    <row r="4" s="154" customFormat="1" ht="15" customHeight="1" spans="1:9">
      <c r="A4" s="71"/>
      <c r="B4" s="179"/>
      <c r="C4" s="71"/>
      <c r="D4" s="71"/>
      <c r="E4" s="71" t="s">
        <v>110</v>
      </c>
      <c r="F4" s="71" t="s">
        <v>56</v>
      </c>
      <c r="G4" s="71" t="s">
        <v>57</v>
      </c>
      <c r="H4" s="71" t="s">
        <v>56</v>
      </c>
      <c r="I4" s="71"/>
    </row>
    <row r="5" s="153" customFormat="1" ht="17" customHeight="1" spans="1:9">
      <c r="A5" s="423" t="s">
        <v>58</v>
      </c>
      <c r="B5" s="68">
        <f>SUM(B6:B19)</f>
        <v>17740</v>
      </c>
      <c r="C5" s="68">
        <f>SUM(C6:C19)</f>
        <v>17760</v>
      </c>
      <c r="D5" s="68">
        <f>SUM(D6:D19)</f>
        <v>21319</v>
      </c>
      <c r="E5" s="69">
        <f t="shared" ref="E5:E6" si="0">SUM(D5/C5*100)</f>
        <v>120.039414414414</v>
      </c>
      <c r="F5" s="68">
        <f t="shared" ref="F5:F27" si="1">D5-C5</f>
        <v>3559</v>
      </c>
      <c r="G5" s="69">
        <f t="shared" ref="G5:G9" si="2">(D5-B5)/B5%</f>
        <v>20.1747463359639</v>
      </c>
      <c r="H5" s="68">
        <f t="shared" ref="H5:H27" si="3">D5-B5</f>
        <v>3579</v>
      </c>
      <c r="I5" s="68"/>
    </row>
    <row r="6" ht="17" customHeight="1" spans="1:9">
      <c r="A6" s="410" t="s">
        <v>59</v>
      </c>
      <c r="B6" s="71">
        <v>4228</v>
      </c>
      <c r="C6" s="71">
        <v>6500</v>
      </c>
      <c r="D6" s="71">
        <v>5032</v>
      </c>
      <c r="E6" s="65">
        <f t="shared" si="0"/>
        <v>77.4153846153846</v>
      </c>
      <c r="F6" s="71">
        <f t="shared" si="1"/>
        <v>-1468</v>
      </c>
      <c r="G6" s="69">
        <f t="shared" si="2"/>
        <v>19.0160832544939</v>
      </c>
      <c r="H6" s="71">
        <f t="shared" si="3"/>
        <v>804</v>
      </c>
      <c r="I6" s="71"/>
    </row>
    <row r="7" ht="17" customHeight="1" spans="1:9">
      <c r="A7" s="410" t="s">
        <v>60</v>
      </c>
      <c r="B7" s="71">
        <v>694</v>
      </c>
      <c r="C7" s="71"/>
      <c r="D7" s="71">
        <v>45</v>
      </c>
      <c r="E7" s="65" t="e">
        <f t="shared" ref="E7:E23" si="4">SUM(D7/C7*100)</f>
        <v>#DIV/0!</v>
      </c>
      <c r="F7" s="71">
        <f t="shared" si="1"/>
        <v>45</v>
      </c>
      <c r="G7" s="69">
        <f t="shared" si="2"/>
        <v>-93.5158501440922</v>
      </c>
      <c r="H7" s="71">
        <f t="shared" si="3"/>
        <v>-649</v>
      </c>
      <c r="I7" s="71"/>
    </row>
    <row r="8" ht="17" customHeight="1" spans="1:9">
      <c r="A8" s="410" t="s">
        <v>61</v>
      </c>
      <c r="B8" s="71">
        <v>791</v>
      </c>
      <c r="C8" s="71">
        <v>1720</v>
      </c>
      <c r="D8" s="71">
        <v>634</v>
      </c>
      <c r="E8" s="65">
        <f t="shared" si="4"/>
        <v>36.8604651162791</v>
      </c>
      <c r="F8" s="71">
        <f t="shared" si="1"/>
        <v>-1086</v>
      </c>
      <c r="G8" s="69">
        <f t="shared" si="2"/>
        <v>-19.8482932996207</v>
      </c>
      <c r="H8" s="71">
        <f t="shared" si="3"/>
        <v>-157</v>
      </c>
      <c r="I8" s="71"/>
    </row>
    <row r="9" ht="17" customHeight="1" spans="1:9">
      <c r="A9" s="410" t="s">
        <v>62</v>
      </c>
      <c r="B9" s="71">
        <v>689</v>
      </c>
      <c r="C9" s="71">
        <v>800</v>
      </c>
      <c r="D9" s="71">
        <v>854</v>
      </c>
      <c r="E9" s="65">
        <f t="shared" si="4"/>
        <v>106.75</v>
      </c>
      <c r="F9" s="71">
        <f t="shared" si="1"/>
        <v>54</v>
      </c>
      <c r="G9" s="69">
        <f t="shared" si="2"/>
        <v>23.9477503628447</v>
      </c>
      <c r="H9" s="71">
        <f t="shared" si="3"/>
        <v>165</v>
      </c>
      <c r="I9" s="71"/>
    </row>
    <row r="10" ht="17" customHeight="1" spans="1:9">
      <c r="A10" s="410" t="s">
        <v>63</v>
      </c>
      <c r="B10" s="71"/>
      <c r="C10" s="71">
        <v>70</v>
      </c>
      <c r="D10" s="71">
        <v>82</v>
      </c>
      <c r="E10" s="65">
        <f t="shared" si="4"/>
        <v>117.142857142857</v>
      </c>
      <c r="F10" s="71">
        <f t="shared" si="1"/>
        <v>12</v>
      </c>
      <c r="G10" s="69"/>
      <c r="H10" s="71">
        <f t="shared" si="3"/>
        <v>82</v>
      </c>
      <c r="I10" s="71"/>
    </row>
    <row r="11" ht="17" customHeight="1" spans="1:9">
      <c r="A11" s="410" t="s">
        <v>64</v>
      </c>
      <c r="B11" s="71">
        <v>478</v>
      </c>
      <c r="C11" s="71">
        <v>530</v>
      </c>
      <c r="D11" s="71">
        <v>475</v>
      </c>
      <c r="E11" s="65">
        <f t="shared" si="4"/>
        <v>89.622641509434</v>
      </c>
      <c r="F11" s="71">
        <f t="shared" si="1"/>
        <v>-55</v>
      </c>
      <c r="G11" s="65">
        <f t="shared" ref="G11:G23" si="5">(D11-B11)/B11%</f>
        <v>-0.627615062761506</v>
      </c>
      <c r="H11" s="71">
        <f t="shared" si="3"/>
        <v>-3</v>
      </c>
      <c r="I11" s="71"/>
    </row>
    <row r="12" ht="17" customHeight="1" spans="1:9">
      <c r="A12" s="410" t="s">
        <v>65</v>
      </c>
      <c r="B12" s="71">
        <v>322</v>
      </c>
      <c r="C12" s="71">
        <v>400</v>
      </c>
      <c r="D12" s="71">
        <v>324</v>
      </c>
      <c r="E12" s="65">
        <f t="shared" si="4"/>
        <v>81</v>
      </c>
      <c r="F12" s="71">
        <f t="shared" si="1"/>
        <v>-76</v>
      </c>
      <c r="G12" s="65">
        <f t="shared" si="5"/>
        <v>0.62111801242236</v>
      </c>
      <c r="H12" s="71">
        <f t="shared" si="3"/>
        <v>2</v>
      </c>
      <c r="I12" s="71"/>
    </row>
    <row r="13" s="153" customFormat="1" ht="17" customHeight="1" spans="1:9">
      <c r="A13" s="410" t="s">
        <v>66</v>
      </c>
      <c r="B13" s="71">
        <v>482</v>
      </c>
      <c r="C13" s="71">
        <v>560</v>
      </c>
      <c r="D13" s="71">
        <v>584</v>
      </c>
      <c r="E13" s="65">
        <f t="shared" si="4"/>
        <v>104.285714285714</v>
      </c>
      <c r="F13" s="71">
        <f t="shared" si="1"/>
        <v>24</v>
      </c>
      <c r="G13" s="65">
        <f t="shared" si="5"/>
        <v>21.1618257261411</v>
      </c>
      <c r="H13" s="71">
        <f t="shared" si="3"/>
        <v>102</v>
      </c>
      <c r="I13" s="71"/>
    </row>
    <row r="14" ht="17" customHeight="1" spans="1:9">
      <c r="A14" s="410" t="s">
        <v>67</v>
      </c>
      <c r="B14" s="71">
        <v>1724</v>
      </c>
      <c r="C14" s="71">
        <v>1900</v>
      </c>
      <c r="D14" s="71">
        <v>2465</v>
      </c>
      <c r="E14" s="65">
        <f t="shared" si="4"/>
        <v>129.736842105263</v>
      </c>
      <c r="F14" s="71">
        <f t="shared" si="1"/>
        <v>565</v>
      </c>
      <c r="G14" s="65">
        <f t="shared" si="5"/>
        <v>42.9814385150812</v>
      </c>
      <c r="H14" s="71">
        <f t="shared" si="3"/>
        <v>741</v>
      </c>
      <c r="I14" s="71"/>
    </row>
    <row r="15" ht="17" customHeight="1" spans="1:9">
      <c r="A15" s="410" t="s">
        <v>68</v>
      </c>
      <c r="B15" s="71">
        <v>336</v>
      </c>
      <c r="C15" s="71">
        <v>470</v>
      </c>
      <c r="D15" s="71">
        <v>472</v>
      </c>
      <c r="E15" s="65">
        <f t="shared" si="4"/>
        <v>100.425531914894</v>
      </c>
      <c r="F15" s="71">
        <f t="shared" si="1"/>
        <v>2</v>
      </c>
      <c r="G15" s="65">
        <f t="shared" si="5"/>
        <v>40.4761904761905</v>
      </c>
      <c r="H15" s="71">
        <f t="shared" si="3"/>
        <v>136</v>
      </c>
      <c r="I15" s="71"/>
    </row>
    <row r="16" ht="17" customHeight="1" spans="1:9">
      <c r="A16" s="410" t="s">
        <v>69</v>
      </c>
      <c r="B16" s="71">
        <v>1361</v>
      </c>
      <c r="C16" s="71">
        <v>1400</v>
      </c>
      <c r="D16" s="71">
        <v>1464</v>
      </c>
      <c r="E16" s="65">
        <f t="shared" si="4"/>
        <v>104.571428571429</v>
      </c>
      <c r="F16" s="71">
        <f t="shared" si="1"/>
        <v>64</v>
      </c>
      <c r="G16" s="65">
        <f t="shared" si="5"/>
        <v>7.56796473181484</v>
      </c>
      <c r="H16" s="71">
        <f t="shared" si="3"/>
        <v>103</v>
      </c>
      <c r="I16" s="71"/>
    </row>
    <row r="17" ht="17" customHeight="1" spans="1:9">
      <c r="A17" s="410" t="s">
        <v>70</v>
      </c>
      <c r="B17" s="71">
        <v>883</v>
      </c>
      <c r="C17" s="71">
        <v>700</v>
      </c>
      <c r="D17" s="71">
        <v>2537</v>
      </c>
      <c r="E17" s="65">
        <f t="shared" si="4"/>
        <v>362.428571428571</v>
      </c>
      <c r="F17" s="71">
        <f t="shared" si="1"/>
        <v>1837</v>
      </c>
      <c r="G17" s="65">
        <f t="shared" si="5"/>
        <v>187.315968289921</v>
      </c>
      <c r="H17" s="71">
        <f t="shared" si="3"/>
        <v>1654</v>
      </c>
      <c r="I17" s="71"/>
    </row>
    <row r="18" ht="17" customHeight="1" spans="1:9">
      <c r="A18" s="410" t="s">
        <v>71</v>
      </c>
      <c r="B18" s="71">
        <v>5752</v>
      </c>
      <c r="C18" s="71">
        <v>2700</v>
      </c>
      <c r="D18" s="71">
        <v>6351</v>
      </c>
      <c r="E18" s="65">
        <f t="shared" si="4"/>
        <v>235.222222222222</v>
      </c>
      <c r="F18" s="71">
        <f t="shared" si="1"/>
        <v>3651</v>
      </c>
      <c r="G18" s="65">
        <f t="shared" si="5"/>
        <v>10.413769123783</v>
      </c>
      <c r="H18" s="71">
        <f t="shared" si="3"/>
        <v>599</v>
      </c>
      <c r="I18" s="71"/>
    </row>
    <row r="19" customFormat="1" ht="17" customHeight="1" spans="1:9">
      <c r="A19" s="410" t="s">
        <v>72</v>
      </c>
      <c r="B19" s="71"/>
      <c r="C19" s="71">
        <v>10</v>
      </c>
      <c r="D19" s="71"/>
      <c r="E19" s="65">
        <f t="shared" si="4"/>
        <v>0</v>
      </c>
      <c r="F19" s="71">
        <f t="shared" si="1"/>
        <v>-10</v>
      </c>
      <c r="G19" s="65"/>
      <c r="H19" s="71">
        <f t="shared" si="3"/>
        <v>0</v>
      </c>
      <c r="I19" s="71"/>
    </row>
    <row r="20" s="153" customFormat="1" ht="17" customHeight="1" spans="1:9">
      <c r="A20" s="423" t="s">
        <v>73</v>
      </c>
      <c r="B20" s="68">
        <f>SUM(B21:B26)</f>
        <v>3498</v>
      </c>
      <c r="C20" s="68">
        <f>SUM(C21:C26)</f>
        <v>5270</v>
      </c>
      <c r="D20" s="68">
        <f>SUM(D21:D26)</f>
        <v>4580</v>
      </c>
      <c r="E20" s="69">
        <f t="shared" si="4"/>
        <v>86.9070208728653</v>
      </c>
      <c r="F20" s="68">
        <f t="shared" si="1"/>
        <v>-690</v>
      </c>
      <c r="G20" s="69">
        <f t="shared" si="5"/>
        <v>30.9319611206404</v>
      </c>
      <c r="H20" s="68">
        <f t="shared" si="3"/>
        <v>1082</v>
      </c>
      <c r="I20" s="68"/>
    </row>
    <row r="21" ht="17" customHeight="1" spans="1:9">
      <c r="A21" s="410" t="s">
        <v>74</v>
      </c>
      <c r="B21" s="71">
        <v>1265</v>
      </c>
      <c r="C21" s="71">
        <v>740</v>
      </c>
      <c r="D21" s="71">
        <v>809</v>
      </c>
      <c r="E21" s="65">
        <f t="shared" si="4"/>
        <v>109.324324324324</v>
      </c>
      <c r="F21" s="71">
        <f t="shared" si="1"/>
        <v>69</v>
      </c>
      <c r="G21" s="65">
        <f t="shared" si="5"/>
        <v>-36.0474308300395</v>
      </c>
      <c r="H21" s="71">
        <f t="shared" si="3"/>
        <v>-456</v>
      </c>
      <c r="I21" s="71"/>
    </row>
    <row r="22" ht="17" customHeight="1" spans="1:9">
      <c r="A22" s="410" t="s">
        <v>75</v>
      </c>
      <c r="B22" s="71">
        <v>529</v>
      </c>
      <c r="C22" s="71">
        <v>3000</v>
      </c>
      <c r="D22" s="71">
        <v>1921</v>
      </c>
      <c r="E22" s="65">
        <f t="shared" si="4"/>
        <v>64.0333333333333</v>
      </c>
      <c r="F22" s="71">
        <f t="shared" si="1"/>
        <v>-1079</v>
      </c>
      <c r="G22" s="65">
        <f t="shared" si="5"/>
        <v>263.137996219282</v>
      </c>
      <c r="H22" s="71">
        <f t="shared" si="3"/>
        <v>1392</v>
      </c>
      <c r="I22" s="71"/>
    </row>
    <row r="23" ht="17" customHeight="1" spans="1:9">
      <c r="A23" s="410" t="s">
        <v>76</v>
      </c>
      <c r="B23" s="71">
        <v>161</v>
      </c>
      <c r="C23" s="71">
        <v>530</v>
      </c>
      <c r="D23" s="71">
        <v>224</v>
      </c>
      <c r="E23" s="65">
        <f t="shared" si="4"/>
        <v>42.2641509433962</v>
      </c>
      <c r="F23" s="71">
        <f t="shared" si="1"/>
        <v>-306</v>
      </c>
      <c r="G23" s="65">
        <f t="shared" si="5"/>
        <v>39.1304347826087</v>
      </c>
      <c r="H23" s="71">
        <f t="shared" si="3"/>
        <v>63</v>
      </c>
      <c r="I23" s="71"/>
    </row>
    <row r="24" ht="17" customHeight="1" spans="1:9">
      <c r="A24" s="162" t="s">
        <v>77</v>
      </c>
      <c r="B24" s="71"/>
      <c r="C24" s="71"/>
      <c r="D24" s="71"/>
      <c r="E24" s="65"/>
      <c r="F24" s="71">
        <f t="shared" si="1"/>
        <v>0</v>
      </c>
      <c r="G24" s="65"/>
      <c r="H24" s="71">
        <f t="shared" si="3"/>
        <v>0</v>
      </c>
      <c r="I24" s="71"/>
    </row>
    <row r="25" ht="17" customHeight="1" spans="1:9">
      <c r="A25" s="162" t="s">
        <v>111</v>
      </c>
      <c r="B25" s="71">
        <v>1361</v>
      </c>
      <c r="C25" s="71">
        <v>800</v>
      </c>
      <c r="D25" s="71">
        <v>1626</v>
      </c>
      <c r="E25" s="65">
        <f>SUM(D25/C25*100)</f>
        <v>203.25</v>
      </c>
      <c r="F25" s="71">
        <f t="shared" si="1"/>
        <v>826</v>
      </c>
      <c r="G25" s="65">
        <f>(D25-B25)/B25%</f>
        <v>19.4709772226304</v>
      </c>
      <c r="H25" s="71">
        <f t="shared" si="3"/>
        <v>265</v>
      </c>
      <c r="I25" s="71"/>
    </row>
    <row r="26" ht="17" customHeight="1" spans="1:9">
      <c r="A26" s="410" t="s">
        <v>79</v>
      </c>
      <c r="B26" s="71">
        <v>182</v>
      </c>
      <c r="C26" s="71">
        <v>200</v>
      </c>
      <c r="D26" s="71"/>
      <c r="E26" s="69"/>
      <c r="F26" s="71">
        <f t="shared" si="1"/>
        <v>-200</v>
      </c>
      <c r="G26" s="65"/>
      <c r="H26" s="71">
        <f t="shared" si="3"/>
        <v>-182</v>
      </c>
      <c r="I26" s="71"/>
    </row>
    <row r="27" ht="17" customHeight="1" spans="1:9">
      <c r="A27" s="68" t="s">
        <v>80</v>
      </c>
      <c r="B27" s="68">
        <f>SUM(B5,B20)</f>
        <v>21238</v>
      </c>
      <c r="C27" s="68">
        <f>SUM(C5,C20)</f>
        <v>23030</v>
      </c>
      <c r="D27" s="68">
        <f>SUM(D5,D20)</f>
        <v>25899</v>
      </c>
      <c r="E27" s="424">
        <f>D27/C27%</f>
        <v>112.45766391663</v>
      </c>
      <c r="F27" s="68">
        <f t="shared" si="1"/>
        <v>2869</v>
      </c>
      <c r="G27" s="69"/>
      <c r="H27" s="68">
        <f t="shared" si="3"/>
        <v>4661</v>
      </c>
      <c r="I27" s="71"/>
    </row>
    <row r="28" ht="15" customHeight="1" spans="1:9">
      <c r="A28" s="197"/>
      <c r="B28" s="197"/>
      <c r="C28" s="197"/>
      <c r="D28" s="107"/>
      <c r="E28" s="197"/>
      <c r="F28" s="197"/>
      <c r="G28" s="197"/>
      <c r="H28" s="197"/>
      <c r="I28" s="197"/>
    </row>
    <row r="29" ht="15" customHeight="1" spans="1:9">
      <c r="A29" s="197"/>
      <c r="B29" s="197"/>
      <c r="C29" s="197"/>
      <c r="D29" s="107"/>
      <c r="E29" s="197"/>
      <c r="F29" s="197"/>
      <c r="G29" s="197"/>
      <c r="H29" s="197"/>
      <c r="I29" s="197"/>
    </row>
    <row r="30" ht="15" customHeight="1" spans="1:9">
      <c r="A30" s="197"/>
      <c r="B30" s="197"/>
      <c r="C30" s="197"/>
      <c r="D30" s="107"/>
      <c r="E30" s="197"/>
      <c r="F30" s="197"/>
      <c r="G30" s="197"/>
      <c r="H30" s="197"/>
      <c r="I30" s="197"/>
    </row>
    <row r="31" ht="15" customHeight="1" spans="1:9">
      <c r="A31" s="197"/>
      <c r="B31" s="197"/>
      <c r="C31" s="197"/>
      <c r="D31" s="107"/>
      <c r="E31" s="197"/>
      <c r="F31" s="197"/>
      <c r="G31" s="197"/>
      <c r="H31" s="197"/>
      <c r="I31" s="197"/>
    </row>
    <row r="32" ht="15" customHeight="1" spans="1:9">
      <c r="A32" s="197"/>
      <c r="B32" s="197"/>
      <c r="C32" s="197"/>
      <c r="D32" s="107"/>
      <c r="E32" s="197"/>
      <c r="F32" s="197"/>
      <c r="G32" s="197"/>
      <c r="H32" s="197"/>
      <c r="I32" s="197"/>
    </row>
    <row r="33" ht="15" customHeight="1" spans="1:9">
      <c r="A33" s="197"/>
      <c r="B33" s="197"/>
      <c r="C33" s="197"/>
      <c r="D33" s="107"/>
      <c r="E33" s="197"/>
      <c r="F33" s="197"/>
      <c r="G33" s="197"/>
      <c r="H33" s="197"/>
      <c r="I33" s="197"/>
    </row>
    <row r="34" ht="15" customHeight="1" spans="1:9">
      <c r="A34" s="197"/>
      <c r="B34" s="197"/>
      <c r="C34" s="197"/>
      <c r="D34" s="107"/>
      <c r="E34" s="197"/>
      <c r="F34" s="197"/>
      <c r="G34" s="197"/>
      <c r="H34" s="197"/>
      <c r="I34" s="197"/>
    </row>
    <row r="35" ht="15" customHeight="1" spans="1:9">
      <c r="A35" s="197"/>
      <c r="B35" s="197"/>
      <c r="C35" s="197"/>
      <c r="D35" s="107"/>
      <c r="E35" s="197"/>
      <c r="F35" s="197"/>
      <c r="G35" s="197"/>
      <c r="H35" s="197"/>
      <c r="I35" s="197"/>
    </row>
    <row r="36" ht="15" customHeight="1" spans="1:9">
      <c r="A36" s="197"/>
      <c r="B36" s="197"/>
      <c r="C36" s="197"/>
      <c r="D36" s="107"/>
      <c r="E36" s="197"/>
      <c r="F36" s="197"/>
      <c r="G36" s="197"/>
      <c r="H36" s="197"/>
      <c r="I36" s="197"/>
    </row>
    <row r="37" ht="15" customHeight="1" spans="1:9">
      <c r="A37" s="197"/>
      <c r="B37" s="197"/>
      <c r="C37" s="197"/>
      <c r="D37" s="107"/>
      <c r="E37" s="197"/>
      <c r="F37" s="197"/>
      <c r="G37" s="197"/>
      <c r="H37" s="197"/>
      <c r="I37" s="197"/>
    </row>
    <row r="38" ht="15" customHeight="1" spans="1:9">
      <c r="A38" s="197"/>
      <c r="B38" s="197"/>
      <c r="C38" s="197"/>
      <c r="D38" s="107"/>
      <c r="E38" s="197"/>
      <c r="F38" s="197"/>
      <c r="G38" s="197"/>
      <c r="H38" s="197"/>
      <c r="I38" s="197"/>
    </row>
    <row r="39" ht="15" customHeight="1" spans="1:9">
      <c r="A39" s="197"/>
      <c r="B39" s="197"/>
      <c r="C39" s="197"/>
      <c r="D39" s="107"/>
      <c r="E39" s="197"/>
      <c r="F39" s="197"/>
      <c r="G39" s="197"/>
      <c r="H39" s="197"/>
      <c r="I39" s="197"/>
    </row>
    <row r="40" ht="15" customHeight="1" spans="1:9">
      <c r="A40" s="197"/>
      <c r="B40" s="197"/>
      <c r="C40" s="197"/>
      <c r="D40" s="107"/>
      <c r="E40" s="197"/>
      <c r="F40" s="197"/>
      <c r="G40" s="197"/>
      <c r="H40" s="197"/>
      <c r="I40" s="197"/>
    </row>
    <row r="41" ht="15" customHeight="1" spans="1:9">
      <c r="A41" s="197"/>
      <c r="B41" s="197"/>
      <c r="C41" s="197"/>
      <c r="D41" s="107"/>
      <c r="E41" s="197"/>
      <c r="F41" s="197"/>
      <c r="G41" s="197"/>
      <c r="H41" s="197"/>
      <c r="I41" s="197"/>
    </row>
    <row r="42" ht="15" customHeight="1" spans="1:9">
      <c r="A42" s="197"/>
      <c r="B42" s="197"/>
      <c r="C42" s="197"/>
      <c r="D42" s="107"/>
      <c r="E42" s="197"/>
      <c r="F42" s="197"/>
      <c r="G42" s="197"/>
      <c r="H42" s="197"/>
      <c r="I42" s="197"/>
    </row>
    <row r="43" ht="15" customHeight="1" spans="1:9">
      <c r="A43" s="197"/>
      <c r="B43" s="197"/>
      <c r="C43" s="197"/>
      <c r="D43" s="107"/>
      <c r="E43" s="197"/>
      <c r="F43" s="197"/>
      <c r="G43" s="197"/>
      <c r="H43" s="197"/>
      <c r="I43" s="197"/>
    </row>
    <row r="44" ht="15" customHeight="1" spans="1:9">
      <c r="A44" s="197"/>
      <c r="B44" s="197"/>
      <c r="C44" s="197"/>
      <c r="D44" s="107"/>
      <c r="E44" s="197"/>
      <c r="F44" s="197"/>
      <c r="G44" s="197"/>
      <c r="H44" s="197"/>
      <c r="I44" s="197"/>
    </row>
    <row r="45" ht="15" customHeight="1" spans="1:9">
      <c r="A45" s="197"/>
      <c r="B45" s="197"/>
      <c r="C45" s="197"/>
      <c r="D45" s="107"/>
      <c r="E45" s="197"/>
      <c r="F45" s="197"/>
      <c r="G45" s="197"/>
      <c r="H45" s="197"/>
      <c r="I45" s="197"/>
    </row>
    <row r="46" ht="15" customHeight="1" spans="1:9">
      <c r="A46" s="197"/>
      <c r="B46" s="197"/>
      <c r="C46" s="197"/>
      <c r="D46" s="107"/>
      <c r="E46" s="197"/>
      <c r="F46" s="197"/>
      <c r="G46" s="197"/>
      <c r="H46" s="197"/>
      <c r="I46" s="197"/>
    </row>
  </sheetData>
  <mergeCells count="9">
    <mergeCell ref="A1:I1"/>
    <mergeCell ref="H2:I2"/>
    <mergeCell ref="E3:F3"/>
    <mergeCell ref="G3:H3"/>
    <mergeCell ref="A3:A4"/>
    <mergeCell ref="B3:B4"/>
    <mergeCell ref="C3:C4"/>
    <mergeCell ref="D3:D4"/>
    <mergeCell ref="I3:I4"/>
  </mergeCells>
  <printOptions horizontalCentered="1"/>
  <pageMargins left="0.984027777777778" right="0.984027777777778" top="0.865277777777778" bottom="0.865277777777778" header="0.507638888888889" footer="0.2"/>
  <pageSetup paperSize="9" orientation="landscape" verticalDpi="180"/>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tabSelected="1" workbookViewId="0">
      <selection activeCell="C16" sqref="C16"/>
    </sheetView>
  </sheetViews>
  <sheetFormatPr defaultColWidth="9" defaultRowHeight="14.25"/>
  <cols>
    <col min="1" max="1" width="26.25" style="3" customWidth="1"/>
    <col min="2" max="3" width="47.3333333333333" style="3" customWidth="1"/>
    <col min="4" max="5" width="12.8333333333333" style="3" customWidth="1"/>
    <col min="6" max="6" width="16.8333333333333" style="3" customWidth="1"/>
    <col min="7" max="7" width="19.8333333333333" style="3" customWidth="1"/>
    <col min="8" max="16384" width="9" style="3"/>
  </cols>
  <sheetData>
    <row r="1" s="1" customFormat="1" ht="18.75" spans="1:3">
      <c r="A1" s="4"/>
      <c r="B1" s="4"/>
      <c r="C1" s="4"/>
    </row>
    <row r="2" ht="30" customHeight="1" spans="1:9">
      <c r="A2" s="5" t="s">
        <v>831</v>
      </c>
      <c r="B2" s="5"/>
      <c r="C2" s="5"/>
      <c r="D2" s="6"/>
      <c r="E2" s="6"/>
      <c r="F2" s="6"/>
      <c r="G2" s="6"/>
      <c r="H2" s="7"/>
      <c r="I2" s="7"/>
    </row>
    <row r="3" ht="29.25" customHeight="1" spans="1:9">
      <c r="A3" s="8" t="s">
        <v>832</v>
      </c>
      <c r="B3" s="8"/>
      <c r="C3" s="9" t="s">
        <v>143</v>
      </c>
      <c r="D3" s="10"/>
      <c r="E3" s="10"/>
      <c r="F3" s="7"/>
      <c r="G3" s="11"/>
      <c r="H3" s="7"/>
      <c r="I3" s="7"/>
    </row>
    <row r="4" s="2" customFormat="1" ht="29.25" customHeight="1" spans="1:9">
      <c r="A4" s="12" t="s">
        <v>799</v>
      </c>
      <c r="B4" s="12" t="s">
        <v>833</v>
      </c>
      <c r="C4" s="12" t="s">
        <v>834</v>
      </c>
      <c r="D4" s="7"/>
      <c r="E4" s="7"/>
      <c r="F4" s="7"/>
      <c r="G4" s="7"/>
      <c r="H4" s="7"/>
      <c r="I4" s="7"/>
    </row>
    <row r="5" s="2" customFormat="1" ht="29.25" customHeight="1" spans="1:9">
      <c r="A5" s="13" t="s">
        <v>755</v>
      </c>
      <c r="B5" s="13">
        <v>17500</v>
      </c>
      <c r="C5" s="14">
        <v>17100</v>
      </c>
      <c r="D5" s="7"/>
      <c r="E5" s="7"/>
      <c r="F5" s="7"/>
      <c r="G5" s="7"/>
      <c r="H5" s="7"/>
      <c r="I5" s="7"/>
    </row>
    <row r="6" ht="29.25" customHeight="1" spans="1:9">
      <c r="A6" s="14" t="s">
        <v>184</v>
      </c>
      <c r="B6" s="14">
        <f>B5</f>
        <v>17500</v>
      </c>
      <c r="C6" s="14">
        <f>C5</f>
        <v>17100</v>
      </c>
      <c r="D6" s="7"/>
      <c r="E6" s="7"/>
      <c r="F6" s="7"/>
      <c r="G6" s="7"/>
      <c r="H6" s="7"/>
      <c r="I6" s="7"/>
    </row>
    <row r="7" ht="15" customHeight="1" spans="1:9">
      <c r="A7" s="7"/>
      <c r="B7" s="7"/>
      <c r="C7" s="7"/>
      <c r="D7" s="7"/>
      <c r="E7" s="7"/>
      <c r="F7" s="7"/>
      <c r="G7" s="7"/>
      <c r="H7" s="7"/>
      <c r="I7" s="7"/>
    </row>
    <row r="8" ht="15" customHeight="1" spans="1:9">
      <c r="A8" s="7"/>
      <c r="B8" s="7"/>
      <c r="C8" s="7"/>
      <c r="D8" s="7"/>
      <c r="E8" s="7"/>
      <c r="F8" s="7"/>
      <c r="G8" s="7"/>
      <c r="H8" s="7"/>
      <c r="I8" s="7"/>
    </row>
    <row r="9" ht="15" customHeight="1" spans="1:9">
      <c r="A9" s="7"/>
      <c r="B9" s="7"/>
      <c r="C9" s="7"/>
      <c r="D9" s="7"/>
      <c r="E9" s="7"/>
      <c r="F9" s="7"/>
      <c r="G9" s="7"/>
      <c r="H9" s="7"/>
      <c r="I9" s="7"/>
    </row>
    <row r="10" ht="15" customHeight="1" spans="1:9">
      <c r="A10" s="7"/>
      <c r="B10" s="7"/>
      <c r="C10" s="7"/>
      <c r="D10" s="7"/>
      <c r="E10" s="7"/>
      <c r="F10" s="7"/>
      <c r="G10" s="7"/>
      <c r="H10" s="7"/>
      <c r="I10" s="7"/>
    </row>
    <row r="11" ht="15" customHeight="1" spans="1:9">
      <c r="A11" s="7"/>
      <c r="B11" s="7"/>
      <c r="C11" s="7"/>
      <c r="D11" s="7"/>
      <c r="E11" s="7"/>
      <c r="F11" s="7"/>
      <c r="G11" s="7"/>
      <c r="H11" s="7"/>
      <c r="I11" s="7"/>
    </row>
    <row r="12" ht="15" customHeight="1" spans="1:9">
      <c r="A12" s="7"/>
      <c r="B12" s="7"/>
      <c r="C12" s="7"/>
      <c r="D12" s="7"/>
      <c r="E12" s="7"/>
      <c r="F12" s="7"/>
      <c r="G12" s="7"/>
      <c r="H12" s="7"/>
      <c r="I12" s="7"/>
    </row>
    <row r="13" ht="15" customHeight="1" spans="1:9">
      <c r="A13" s="7"/>
      <c r="B13" s="7"/>
      <c r="C13" s="7"/>
      <c r="D13" s="7"/>
      <c r="E13" s="7"/>
      <c r="F13" s="7"/>
      <c r="G13" s="7"/>
      <c r="H13" s="7"/>
      <c r="I13" s="7"/>
    </row>
    <row r="14" ht="15" customHeight="1" spans="1:9">
      <c r="A14" s="7"/>
      <c r="B14" s="7"/>
      <c r="C14" s="7"/>
      <c r="D14" s="7"/>
      <c r="E14" s="7"/>
      <c r="F14" s="7"/>
      <c r="G14" s="7"/>
      <c r="H14" s="7"/>
      <c r="I14" s="7"/>
    </row>
    <row r="15" ht="15" customHeight="1" spans="1:9">
      <c r="A15" s="7"/>
      <c r="B15" s="7"/>
      <c r="C15" s="7"/>
      <c r="D15" s="7"/>
      <c r="E15" s="7"/>
      <c r="F15" s="7"/>
      <c r="G15" s="7"/>
      <c r="H15" s="7"/>
      <c r="I15" s="7"/>
    </row>
    <row r="16" ht="15" customHeight="1" spans="1:9">
      <c r="A16" s="7"/>
      <c r="B16" s="7"/>
      <c r="C16" s="7"/>
      <c r="D16" s="7"/>
      <c r="E16" s="7"/>
      <c r="F16" s="7"/>
      <c r="G16" s="7"/>
      <c r="H16" s="7"/>
      <c r="I16" s="7"/>
    </row>
    <row r="17" ht="15" customHeight="1" spans="1:9">
      <c r="A17" s="7"/>
      <c r="B17" s="7"/>
      <c r="C17" s="7"/>
      <c r="D17" s="7"/>
      <c r="E17" s="7"/>
      <c r="F17" s="7"/>
      <c r="G17" s="7"/>
      <c r="H17" s="7"/>
      <c r="I17" s="7"/>
    </row>
    <row r="18" ht="15" customHeight="1" spans="1:9">
      <c r="A18" s="7"/>
      <c r="B18" s="7"/>
      <c r="C18" s="7"/>
      <c r="D18" s="7"/>
      <c r="E18" s="7"/>
      <c r="F18" s="7"/>
      <c r="G18" s="7"/>
      <c r="H18" s="7"/>
      <c r="I18" s="7"/>
    </row>
    <row r="19" ht="15" customHeight="1" spans="1:9">
      <c r="A19" s="7"/>
      <c r="B19" s="7"/>
      <c r="C19" s="7"/>
      <c r="D19" s="7"/>
      <c r="E19" s="7"/>
      <c r="F19" s="7"/>
      <c r="G19" s="7"/>
      <c r="H19" s="7"/>
      <c r="I19" s="7"/>
    </row>
    <row r="20" ht="15" customHeight="1" spans="1:9">
      <c r="A20" s="7"/>
      <c r="B20" s="7"/>
      <c r="C20" s="7"/>
      <c r="D20" s="7"/>
      <c r="E20" s="7"/>
      <c r="F20" s="7"/>
      <c r="G20" s="7"/>
      <c r="H20" s="7"/>
      <c r="I20" s="7"/>
    </row>
    <row r="21" ht="15" customHeight="1" spans="1:9">
      <c r="A21" s="7"/>
      <c r="B21" s="7"/>
      <c r="C21" s="7"/>
      <c r="D21" s="7"/>
      <c r="E21" s="7"/>
      <c r="F21" s="7"/>
      <c r="G21" s="7"/>
      <c r="H21" s="7"/>
      <c r="I21" s="7"/>
    </row>
    <row r="22" ht="15" customHeight="1" spans="1:9">
      <c r="A22" s="7"/>
      <c r="B22" s="7"/>
      <c r="C22" s="7"/>
      <c r="D22" s="7"/>
      <c r="E22" s="7"/>
      <c r="F22" s="7"/>
      <c r="G22" s="7"/>
      <c r="H22" s="7"/>
      <c r="I22" s="7"/>
    </row>
    <row r="23" ht="15" customHeight="1" spans="1:9">
      <c r="A23" s="7"/>
      <c r="B23" s="7"/>
      <c r="C23" s="7"/>
      <c r="D23" s="7"/>
      <c r="E23" s="7"/>
      <c r="F23" s="7"/>
      <c r="G23" s="7"/>
      <c r="H23" s="7"/>
      <c r="I23" s="7"/>
    </row>
    <row r="24" ht="15" customHeight="1" spans="1:9">
      <c r="A24" s="7"/>
      <c r="B24" s="7"/>
      <c r="C24" s="7"/>
      <c r="D24" s="7"/>
      <c r="E24" s="7"/>
      <c r="F24" s="7"/>
      <c r="G24" s="7"/>
      <c r="H24" s="7"/>
      <c r="I24" s="7"/>
    </row>
    <row r="25" ht="15" customHeight="1" spans="1:9">
      <c r="A25" s="7"/>
      <c r="B25" s="7"/>
      <c r="C25" s="7"/>
      <c r="D25" s="7"/>
      <c r="E25" s="7"/>
      <c r="F25" s="7"/>
      <c r="G25" s="7"/>
      <c r="H25" s="7"/>
      <c r="I25" s="7"/>
    </row>
    <row r="26" ht="15" customHeight="1" spans="1:9">
      <c r="A26" s="7"/>
      <c r="B26" s="7"/>
      <c r="C26" s="7"/>
      <c r="D26" s="7"/>
      <c r="E26" s="7"/>
      <c r="F26" s="7"/>
      <c r="G26" s="7"/>
      <c r="H26" s="7"/>
      <c r="I26" s="7"/>
    </row>
    <row r="27" ht="15" customHeight="1" spans="1:9">
      <c r="A27" s="7"/>
      <c r="B27" s="7"/>
      <c r="C27" s="7"/>
      <c r="D27" s="7"/>
      <c r="E27" s="7"/>
      <c r="F27" s="7"/>
      <c r="G27" s="7"/>
      <c r="H27" s="7"/>
      <c r="I27" s="7"/>
    </row>
    <row r="28" ht="15" customHeight="1" spans="1:9">
      <c r="A28" s="7"/>
      <c r="B28" s="7"/>
      <c r="C28" s="7"/>
      <c r="D28" s="7"/>
      <c r="E28" s="7"/>
      <c r="F28" s="7"/>
      <c r="G28" s="7"/>
      <c r="H28" s="7"/>
      <c r="I28" s="7"/>
    </row>
    <row r="29" ht="15" customHeight="1" spans="1:9">
      <c r="A29" s="7"/>
      <c r="B29" s="7"/>
      <c r="C29" s="7"/>
      <c r="D29" s="7"/>
      <c r="E29" s="7"/>
      <c r="F29" s="7"/>
      <c r="G29" s="7"/>
      <c r="H29" s="7"/>
      <c r="I29" s="7"/>
    </row>
    <row r="30" ht="15" customHeight="1" spans="1:9">
      <c r="A30" s="7"/>
      <c r="B30" s="7"/>
      <c r="C30" s="7"/>
      <c r="D30" s="7"/>
      <c r="E30" s="7"/>
      <c r="F30" s="7"/>
      <c r="G30" s="7"/>
      <c r="H30" s="7"/>
      <c r="I30" s="7"/>
    </row>
    <row r="31" ht="15" customHeight="1" spans="1:9">
      <c r="A31" s="7"/>
      <c r="B31" s="7"/>
      <c r="C31" s="7"/>
      <c r="D31" s="7"/>
      <c r="E31" s="7"/>
      <c r="F31" s="7"/>
      <c r="G31" s="7"/>
      <c r="H31" s="7"/>
      <c r="I31" s="7"/>
    </row>
    <row r="32" ht="15" customHeight="1" spans="1:9">
      <c r="A32" s="7"/>
      <c r="B32" s="7"/>
      <c r="C32" s="7"/>
      <c r="D32" s="7"/>
      <c r="E32" s="7"/>
      <c r="F32" s="7"/>
      <c r="G32" s="7"/>
      <c r="H32" s="7"/>
      <c r="I32" s="7"/>
    </row>
    <row r="33" ht="15" customHeight="1" spans="1:9">
      <c r="A33" s="7"/>
      <c r="B33" s="7"/>
      <c r="C33" s="7"/>
      <c r="D33" s="7"/>
      <c r="E33" s="7"/>
      <c r="F33" s="7"/>
      <c r="G33" s="7"/>
      <c r="H33" s="7"/>
      <c r="I33" s="7"/>
    </row>
    <row r="34" ht="15" customHeight="1" spans="1:9">
      <c r="A34" s="7"/>
      <c r="B34" s="7"/>
      <c r="C34" s="7"/>
      <c r="D34" s="7"/>
      <c r="E34" s="7"/>
      <c r="F34" s="7"/>
      <c r="G34" s="7"/>
      <c r="H34" s="7"/>
      <c r="I34" s="7"/>
    </row>
    <row r="35" ht="15" customHeight="1" spans="1:9">
      <c r="A35" s="7"/>
      <c r="B35" s="7"/>
      <c r="C35" s="7"/>
      <c r="D35" s="7"/>
      <c r="E35" s="7"/>
      <c r="F35" s="7"/>
      <c r="G35" s="7"/>
      <c r="H35" s="7"/>
      <c r="I35" s="7"/>
    </row>
    <row r="36" ht="15" customHeight="1" spans="1:9">
      <c r="A36" s="7"/>
      <c r="B36" s="7"/>
      <c r="C36" s="7"/>
      <c r="D36" s="7"/>
      <c r="E36" s="7"/>
      <c r="F36" s="7"/>
      <c r="G36" s="7"/>
      <c r="H36" s="7"/>
      <c r="I36" s="7"/>
    </row>
    <row r="37" ht="15" customHeight="1" spans="1:9">
      <c r="A37" s="7"/>
      <c r="B37" s="7"/>
      <c r="C37" s="7"/>
      <c r="D37" s="7"/>
      <c r="E37" s="7"/>
      <c r="F37" s="7"/>
      <c r="G37" s="7"/>
      <c r="H37" s="7"/>
      <c r="I37" s="7"/>
    </row>
    <row r="38" ht="15" customHeight="1" spans="1:9">
      <c r="A38" s="7"/>
      <c r="B38" s="7"/>
      <c r="C38" s="7"/>
      <c r="D38" s="7"/>
      <c r="E38" s="7"/>
      <c r="F38" s="7"/>
      <c r="G38" s="7"/>
      <c r="H38" s="7"/>
      <c r="I38" s="7"/>
    </row>
    <row r="39" ht="15" customHeight="1" spans="1:9">
      <c r="A39" s="7"/>
      <c r="B39" s="7"/>
      <c r="C39" s="7"/>
      <c r="D39" s="7"/>
      <c r="E39" s="7"/>
      <c r="F39" s="7"/>
      <c r="G39" s="7"/>
      <c r="H39" s="7"/>
      <c r="I39" s="7"/>
    </row>
    <row r="40" ht="15" customHeight="1" spans="1:9">
      <c r="A40" s="7"/>
      <c r="B40" s="7"/>
      <c r="C40" s="7"/>
      <c r="D40" s="7"/>
      <c r="E40" s="7"/>
      <c r="F40" s="7"/>
      <c r="G40" s="7"/>
      <c r="H40" s="7"/>
      <c r="I40" s="7"/>
    </row>
    <row r="41" ht="15" customHeight="1" spans="1:9">
      <c r="A41" s="7"/>
      <c r="B41" s="7"/>
      <c r="C41" s="7"/>
      <c r="D41" s="7"/>
      <c r="E41" s="7"/>
      <c r="F41" s="7"/>
      <c r="G41" s="7"/>
      <c r="H41" s="7"/>
      <c r="I41" s="7"/>
    </row>
    <row r="42" ht="15" customHeight="1" spans="1:9">
      <c r="A42" s="7"/>
      <c r="B42" s="7"/>
      <c r="C42" s="7"/>
      <c r="D42" s="7"/>
      <c r="E42" s="7"/>
      <c r="F42" s="7"/>
      <c r="G42" s="7"/>
      <c r="H42" s="7"/>
      <c r="I42" s="7"/>
    </row>
    <row r="43" ht="15" customHeight="1" spans="1:9">
      <c r="A43" s="7"/>
      <c r="B43" s="7"/>
      <c r="C43" s="7"/>
      <c r="D43" s="7"/>
      <c r="E43" s="7"/>
      <c r="F43" s="7"/>
      <c r="G43" s="7"/>
      <c r="H43" s="7"/>
      <c r="I43" s="7"/>
    </row>
    <row r="44" ht="15" customHeight="1" spans="1:9">
      <c r="A44" s="7"/>
      <c r="B44" s="7"/>
      <c r="C44" s="7"/>
      <c r="D44" s="7"/>
      <c r="E44" s="7"/>
      <c r="F44" s="7"/>
      <c r="G44" s="7"/>
      <c r="H44" s="7"/>
      <c r="I44" s="7"/>
    </row>
    <row r="45" ht="15" customHeight="1" spans="1:9">
      <c r="A45" s="7"/>
      <c r="B45" s="7"/>
      <c r="C45" s="7"/>
      <c r="D45" s="7"/>
      <c r="E45" s="7"/>
      <c r="F45" s="7"/>
      <c r="G45" s="7"/>
      <c r="H45" s="7"/>
      <c r="I45" s="7"/>
    </row>
    <row r="46" ht="15" customHeight="1" spans="1:9">
      <c r="A46" s="7"/>
      <c r="B46" s="7"/>
      <c r="C46" s="7"/>
      <c r="D46" s="7"/>
      <c r="E46" s="7"/>
      <c r="F46" s="7"/>
      <c r="G46" s="7"/>
      <c r="H46" s="7"/>
      <c r="I46" s="7"/>
    </row>
  </sheetData>
  <mergeCells count="2">
    <mergeCell ref="A1:C1"/>
    <mergeCell ref="A2:C2"/>
  </mergeCells>
  <pageMargins left="0.75" right="0.75" top="1" bottom="1" header="0.509027777777778" footer="0.509027777777778"/>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showZeros="0" topLeftCell="A13" workbookViewId="0">
      <selection activeCell="A25" sqref="A25"/>
    </sheetView>
  </sheetViews>
  <sheetFormatPr defaultColWidth="9" defaultRowHeight="12.75"/>
  <cols>
    <col min="1" max="1" width="27.0833333333333" style="394" customWidth="1"/>
    <col min="2" max="5" width="17.8333333333333" style="394" customWidth="1"/>
    <col min="6" max="6" width="15.25" style="394" customWidth="1"/>
    <col min="7" max="7" width="9" style="394"/>
    <col min="8" max="8" width="9.5" style="394"/>
    <col min="9" max="16384" width="9" style="394"/>
  </cols>
  <sheetData>
    <row r="1" ht="31" customHeight="1" spans="1:9">
      <c r="A1" s="34" t="s">
        <v>112</v>
      </c>
      <c r="B1" s="34"/>
      <c r="C1" s="34"/>
      <c r="D1" s="34"/>
      <c r="E1" s="34"/>
      <c r="F1" s="34"/>
      <c r="G1" s="197"/>
      <c r="H1" s="197"/>
      <c r="I1" s="197"/>
    </row>
    <row r="2" s="154" customFormat="1" ht="21" customHeight="1" spans="1:9">
      <c r="A2" s="319" t="s">
        <v>113</v>
      </c>
      <c r="B2" s="348"/>
      <c r="C2" s="348"/>
      <c r="D2" s="348"/>
      <c r="E2" s="396" t="s">
        <v>47</v>
      </c>
      <c r="F2" s="396"/>
      <c r="G2" s="146"/>
      <c r="H2" s="146"/>
      <c r="I2" s="146"/>
    </row>
    <row r="3" s="416" customFormat="1" ht="17" customHeight="1" spans="1:9">
      <c r="A3" s="417" t="s">
        <v>48</v>
      </c>
      <c r="B3" s="177" t="s">
        <v>84</v>
      </c>
      <c r="C3" s="177" t="s">
        <v>85</v>
      </c>
      <c r="D3" s="68" t="s">
        <v>53</v>
      </c>
      <c r="E3" s="68"/>
      <c r="F3" s="68" t="s">
        <v>54</v>
      </c>
      <c r="G3" s="418"/>
      <c r="H3" s="418"/>
      <c r="I3" s="418"/>
    </row>
    <row r="4" s="416" customFormat="1" ht="17" customHeight="1" spans="1:9">
      <c r="A4" s="68"/>
      <c r="B4" s="68"/>
      <c r="C4" s="68"/>
      <c r="D4" s="68" t="s">
        <v>57</v>
      </c>
      <c r="E4" s="68" t="s">
        <v>56</v>
      </c>
      <c r="F4" s="68"/>
      <c r="G4" s="418"/>
      <c r="H4" s="418"/>
      <c r="I4" s="418"/>
    </row>
    <row r="5" ht="17" customHeight="1" spans="1:9">
      <c r="A5" s="410" t="s">
        <v>87</v>
      </c>
      <c r="B5" s="71">
        <v>6899</v>
      </c>
      <c r="C5" s="71">
        <v>7098</v>
      </c>
      <c r="D5" s="65">
        <f t="shared" ref="D5:D25" si="0">(C5/B5-1)*100</f>
        <v>2.88447601101609</v>
      </c>
      <c r="E5" s="71">
        <f t="shared" ref="E5:E24" si="1">C5-B5</f>
        <v>199</v>
      </c>
      <c r="F5" s="71"/>
      <c r="G5" s="197"/>
      <c r="H5" s="146"/>
      <c r="I5" s="197"/>
    </row>
    <row r="6" ht="17" customHeight="1" spans="1:9">
      <c r="A6" s="407" t="s">
        <v>88</v>
      </c>
      <c r="B6" s="71">
        <v>3</v>
      </c>
      <c r="C6" s="71">
        <v>3</v>
      </c>
      <c r="D6" s="65">
        <f t="shared" si="0"/>
        <v>0</v>
      </c>
      <c r="E6" s="71">
        <f t="shared" si="1"/>
        <v>0</v>
      </c>
      <c r="F6" s="71"/>
      <c r="G6" s="197"/>
      <c r="H6" s="197"/>
      <c r="I6" s="197"/>
    </row>
    <row r="7" ht="17" customHeight="1" spans="1:9">
      <c r="A7" s="407" t="s">
        <v>89</v>
      </c>
      <c r="B7" s="71">
        <v>3092</v>
      </c>
      <c r="C7" s="71">
        <v>3551</v>
      </c>
      <c r="D7" s="65">
        <f t="shared" si="0"/>
        <v>14.8447606727037</v>
      </c>
      <c r="E7" s="71">
        <f t="shared" si="1"/>
        <v>459</v>
      </c>
      <c r="F7" s="71"/>
      <c r="G7" s="197"/>
      <c r="H7" s="197"/>
      <c r="I7" s="197"/>
    </row>
    <row r="8" ht="17" customHeight="1" spans="1:9">
      <c r="A8" s="407" t="s">
        <v>90</v>
      </c>
      <c r="B8" s="71">
        <v>18078</v>
      </c>
      <c r="C8" s="71">
        <v>18083</v>
      </c>
      <c r="D8" s="65">
        <f t="shared" si="0"/>
        <v>0.0276579267618038</v>
      </c>
      <c r="E8" s="71">
        <f t="shared" si="1"/>
        <v>5</v>
      </c>
      <c r="F8" s="71"/>
      <c r="G8" s="197"/>
      <c r="H8" s="419"/>
      <c r="I8" s="197"/>
    </row>
    <row r="9" ht="17" customHeight="1" spans="1:9">
      <c r="A9" s="407" t="s">
        <v>91</v>
      </c>
      <c r="B9" s="71">
        <v>3100</v>
      </c>
      <c r="C9" s="71">
        <v>2553</v>
      </c>
      <c r="D9" s="65">
        <f t="shared" si="0"/>
        <v>-17.6451612903226</v>
      </c>
      <c r="E9" s="71">
        <f t="shared" si="1"/>
        <v>-547</v>
      </c>
      <c r="F9" s="71"/>
      <c r="G9" s="197"/>
      <c r="H9" s="197"/>
      <c r="I9" s="197"/>
    </row>
    <row r="10" ht="17" customHeight="1" spans="1:9">
      <c r="A10" s="407" t="s">
        <v>92</v>
      </c>
      <c r="B10" s="71">
        <v>675</v>
      </c>
      <c r="C10" s="71">
        <v>680</v>
      </c>
      <c r="D10" s="65">
        <f t="shared" si="0"/>
        <v>0.740740740740731</v>
      </c>
      <c r="E10" s="71">
        <f t="shared" si="1"/>
        <v>5</v>
      </c>
      <c r="F10" s="71"/>
      <c r="G10" s="197"/>
      <c r="H10" s="197"/>
      <c r="I10" s="197"/>
    </row>
    <row r="11" ht="17" customHeight="1" spans="1:9">
      <c r="A11" s="407" t="s">
        <v>93</v>
      </c>
      <c r="B11" s="71">
        <v>7783</v>
      </c>
      <c r="C11" s="71">
        <v>6860</v>
      </c>
      <c r="D11" s="65">
        <f t="shared" si="0"/>
        <v>-11.8591802646794</v>
      </c>
      <c r="E11" s="71">
        <f t="shared" si="1"/>
        <v>-923</v>
      </c>
      <c r="F11" s="71"/>
      <c r="G11" s="197"/>
      <c r="H11" s="197"/>
      <c r="I11" s="197"/>
    </row>
    <row r="12" ht="17" customHeight="1" spans="1:9">
      <c r="A12" s="407" t="s">
        <v>94</v>
      </c>
      <c r="B12" s="71">
        <v>1756</v>
      </c>
      <c r="C12" s="71">
        <v>2355</v>
      </c>
      <c r="D12" s="65">
        <f t="shared" si="0"/>
        <v>34.1116173120729</v>
      </c>
      <c r="E12" s="71">
        <f t="shared" si="1"/>
        <v>599</v>
      </c>
      <c r="F12" s="71"/>
      <c r="G12" s="197"/>
      <c r="H12" s="197"/>
      <c r="I12" s="197"/>
    </row>
    <row r="13" ht="17" customHeight="1" spans="1:9">
      <c r="A13" s="407" t="s">
        <v>95</v>
      </c>
      <c r="B13" s="71">
        <v>4664</v>
      </c>
      <c r="C13" s="71">
        <v>746</v>
      </c>
      <c r="D13" s="65">
        <f t="shared" si="0"/>
        <v>-84.0051457975986</v>
      </c>
      <c r="E13" s="71">
        <f t="shared" si="1"/>
        <v>-3918</v>
      </c>
      <c r="F13" s="179"/>
      <c r="G13" s="197"/>
      <c r="H13" s="197"/>
      <c r="I13" s="197"/>
    </row>
    <row r="14" ht="17" customHeight="1" spans="1:9">
      <c r="A14" s="407" t="s">
        <v>96</v>
      </c>
      <c r="B14" s="71">
        <v>13635</v>
      </c>
      <c r="C14" s="71">
        <v>24329</v>
      </c>
      <c r="D14" s="65">
        <f t="shared" si="0"/>
        <v>78.4305097176384</v>
      </c>
      <c r="E14" s="71">
        <f t="shared" si="1"/>
        <v>10694</v>
      </c>
      <c r="F14" s="71"/>
      <c r="G14" s="197"/>
      <c r="H14" s="197"/>
      <c r="I14" s="197"/>
    </row>
    <row r="15" ht="17" customHeight="1" spans="1:9">
      <c r="A15" s="407" t="s">
        <v>97</v>
      </c>
      <c r="B15" s="71">
        <v>6818</v>
      </c>
      <c r="C15" s="71">
        <v>6402</v>
      </c>
      <c r="D15" s="65">
        <f t="shared" si="0"/>
        <v>-6.10149603989439</v>
      </c>
      <c r="E15" s="71">
        <f t="shared" si="1"/>
        <v>-416</v>
      </c>
      <c r="F15" s="71"/>
      <c r="G15" s="197"/>
      <c r="H15" s="197"/>
      <c r="I15" s="197"/>
    </row>
    <row r="16" ht="17" customHeight="1" spans="1:9">
      <c r="A16" s="407" t="s">
        <v>98</v>
      </c>
      <c r="B16" s="71">
        <v>12</v>
      </c>
      <c r="C16" s="71">
        <v>109</v>
      </c>
      <c r="D16" s="65">
        <f t="shared" si="0"/>
        <v>808.333333333333</v>
      </c>
      <c r="E16" s="71">
        <f t="shared" si="1"/>
        <v>97</v>
      </c>
      <c r="F16" s="71"/>
      <c r="G16" s="197"/>
      <c r="H16" s="197"/>
      <c r="I16" s="197"/>
    </row>
    <row r="17" ht="17" customHeight="1" spans="1:9">
      <c r="A17" s="407" t="s">
        <v>99</v>
      </c>
      <c r="B17" s="71">
        <v>1683</v>
      </c>
      <c r="C17" s="71">
        <v>13428</v>
      </c>
      <c r="D17" s="65">
        <f t="shared" si="0"/>
        <v>697.860962566845</v>
      </c>
      <c r="E17" s="71">
        <f t="shared" si="1"/>
        <v>11745</v>
      </c>
      <c r="F17" s="71"/>
      <c r="G17" s="197"/>
      <c r="H17" s="197"/>
      <c r="I17" s="197"/>
    </row>
    <row r="18" ht="17" customHeight="1" spans="1:9">
      <c r="A18" s="407" t="s">
        <v>100</v>
      </c>
      <c r="B18" s="71">
        <v>269</v>
      </c>
      <c r="C18" s="71">
        <v>2412</v>
      </c>
      <c r="D18" s="65">
        <f t="shared" si="0"/>
        <v>796.654275092937</v>
      </c>
      <c r="E18" s="71">
        <f t="shared" si="1"/>
        <v>2143</v>
      </c>
      <c r="F18" s="71"/>
      <c r="G18" s="197"/>
      <c r="H18" s="197"/>
      <c r="I18" s="197"/>
    </row>
    <row r="19" ht="17" customHeight="1" spans="1:9">
      <c r="A19" s="407" t="s">
        <v>101</v>
      </c>
      <c r="B19" s="71">
        <v>2991</v>
      </c>
      <c r="C19" s="71">
        <v>934</v>
      </c>
      <c r="D19" s="65">
        <f t="shared" si="0"/>
        <v>-68.7729856235373</v>
      </c>
      <c r="E19" s="71">
        <f t="shared" si="1"/>
        <v>-2057</v>
      </c>
      <c r="F19" s="71"/>
      <c r="G19" s="197"/>
      <c r="H19" s="197"/>
      <c r="I19" s="197"/>
    </row>
    <row r="20" ht="17" customHeight="1" spans="1:9">
      <c r="A20" s="407" t="s">
        <v>102</v>
      </c>
      <c r="B20" s="71">
        <v>794</v>
      </c>
      <c r="C20" s="71">
        <v>4081</v>
      </c>
      <c r="D20" s="65">
        <f t="shared" si="0"/>
        <v>413.979848866499</v>
      </c>
      <c r="E20" s="71">
        <f t="shared" si="1"/>
        <v>3287</v>
      </c>
      <c r="F20" s="71"/>
      <c r="G20" s="197"/>
      <c r="H20" s="197"/>
      <c r="I20" s="197"/>
    </row>
    <row r="21" ht="17" customHeight="1" spans="1:9">
      <c r="A21" s="407" t="s">
        <v>103</v>
      </c>
      <c r="B21" s="71"/>
      <c r="C21" s="71">
        <v>2</v>
      </c>
      <c r="D21" s="65" t="e">
        <f t="shared" si="0"/>
        <v>#DIV/0!</v>
      </c>
      <c r="E21" s="71">
        <f t="shared" si="1"/>
        <v>2</v>
      </c>
      <c r="F21" s="71"/>
      <c r="G21" s="197"/>
      <c r="H21" s="197"/>
      <c r="I21" s="197"/>
    </row>
    <row r="22" ht="17" customHeight="1" spans="1:9">
      <c r="A22" s="407" t="s">
        <v>104</v>
      </c>
      <c r="B22" s="71">
        <v>1789</v>
      </c>
      <c r="C22" s="71">
        <v>2129</v>
      </c>
      <c r="D22" s="65">
        <f t="shared" si="0"/>
        <v>19.0050307434321</v>
      </c>
      <c r="E22" s="71">
        <f t="shared" si="1"/>
        <v>340</v>
      </c>
      <c r="F22" s="71"/>
      <c r="G22" s="197"/>
      <c r="H22" s="197"/>
      <c r="I22" s="197"/>
    </row>
    <row r="23" ht="17" customHeight="1" spans="1:9">
      <c r="A23" s="407" t="s">
        <v>105</v>
      </c>
      <c r="B23" s="71">
        <v>7</v>
      </c>
      <c r="C23" s="71">
        <v>91</v>
      </c>
      <c r="D23" s="65">
        <f t="shared" si="0"/>
        <v>1200</v>
      </c>
      <c r="E23" s="71">
        <f t="shared" si="1"/>
        <v>84</v>
      </c>
      <c r="F23" s="71"/>
      <c r="G23" s="197"/>
      <c r="H23" s="197"/>
      <c r="I23" s="197"/>
    </row>
    <row r="24" ht="17" customHeight="1" spans="1:9">
      <c r="A24" s="407" t="s">
        <v>106</v>
      </c>
      <c r="B24" s="71">
        <v>50</v>
      </c>
      <c r="C24" s="71">
        <v>170</v>
      </c>
      <c r="D24" s="65">
        <f t="shared" si="0"/>
        <v>240</v>
      </c>
      <c r="E24" s="71">
        <f t="shared" si="1"/>
        <v>120</v>
      </c>
      <c r="F24" s="179"/>
      <c r="G24" s="197"/>
      <c r="H24" s="197"/>
      <c r="I24" s="197"/>
    </row>
    <row r="25" ht="17" customHeight="1" spans="1:9">
      <c r="A25" s="68" t="s">
        <v>107</v>
      </c>
      <c r="B25" s="68">
        <f>SUM(B5:B24)</f>
        <v>74098</v>
      </c>
      <c r="C25" s="68">
        <f>SUM(C5:C24)</f>
        <v>96016</v>
      </c>
      <c r="D25" s="69">
        <f t="shared" si="0"/>
        <v>29.5797457421253</v>
      </c>
      <c r="E25" s="68">
        <f>SUM(C25-B25)</f>
        <v>21918</v>
      </c>
      <c r="F25" s="68"/>
      <c r="G25" s="197"/>
      <c r="H25" s="197"/>
      <c r="I25" s="197"/>
    </row>
    <row r="26" ht="15" customHeight="1" spans="1:9">
      <c r="A26" s="197"/>
      <c r="B26" s="197"/>
      <c r="C26" s="197"/>
      <c r="D26" s="197"/>
      <c r="E26" s="197"/>
      <c r="F26" s="197"/>
      <c r="G26" s="197"/>
      <c r="H26" s="197"/>
      <c r="I26" s="197"/>
    </row>
    <row r="27" ht="15" customHeight="1" spans="1:9">
      <c r="A27" s="197"/>
      <c r="B27" s="197"/>
      <c r="C27" s="197"/>
      <c r="D27" s="197"/>
      <c r="E27" s="197"/>
      <c r="F27" s="197"/>
      <c r="G27" s="197"/>
      <c r="H27" s="197"/>
      <c r="I27" s="197"/>
    </row>
    <row r="28" ht="15" customHeight="1" spans="1:9">
      <c r="A28" s="197"/>
      <c r="B28" s="197"/>
      <c r="C28" s="197"/>
      <c r="D28" s="197"/>
      <c r="E28" s="197"/>
      <c r="F28" s="197"/>
      <c r="G28" s="197"/>
      <c r="H28" s="197"/>
      <c r="I28" s="197"/>
    </row>
    <row r="29" ht="15" customHeight="1" spans="1:9">
      <c r="A29" s="197"/>
      <c r="B29" s="197"/>
      <c r="C29" s="197"/>
      <c r="D29" s="197"/>
      <c r="E29" s="197"/>
      <c r="F29" s="197"/>
      <c r="G29" s="197"/>
      <c r="H29" s="197"/>
      <c r="I29" s="197"/>
    </row>
    <row r="30" ht="15" customHeight="1" spans="1:9">
      <c r="A30" s="197"/>
      <c r="B30" s="197"/>
      <c r="C30" s="197"/>
      <c r="D30" s="197"/>
      <c r="E30" s="197"/>
      <c r="F30" s="197"/>
      <c r="G30" s="197"/>
      <c r="H30" s="197"/>
      <c r="I30" s="197"/>
    </row>
    <row r="31" ht="15" customHeight="1" spans="1:9">
      <c r="A31" s="197"/>
      <c r="B31" s="197"/>
      <c r="C31" s="197"/>
      <c r="D31" s="197"/>
      <c r="E31" s="197"/>
      <c r="F31" s="197"/>
      <c r="G31" s="197"/>
      <c r="H31" s="197"/>
      <c r="I31" s="197"/>
    </row>
    <row r="32" ht="15" customHeight="1" spans="1:9">
      <c r="A32" s="197"/>
      <c r="B32" s="197"/>
      <c r="C32" s="197"/>
      <c r="D32" s="197"/>
      <c r="E32" s="197"/>
      <c r="F32" s="197"/>
      <c r="G32" s="197"/>
      <c r="H32" s="197"/>
      <c r="I32" s="197"/>
    </row>
    <row r="33" ht="15" customHeight="1" spans="1:9">
      <c r="A33" s="197"/>
      <c r="B33" s="197"/>
      <c r="C33" s="197"/>
      <c r="D33" s="197"/>
      <c r="E33" s="197"/>
      <c r="F33" s="197"/>
      <c r="G33" s="197"/>
      <c r="H33" s="197"/>
      <c r="I33" s="197"/>
    </row>
    <row r="34" ht="15" customHeight="1" spans="1:9">
      <c r="A34" s="197"/>
      <c r="B34" s="197"/>
      <c r="C34" s="197"/>
      <c r="D34" s="197"/>
      <c r="E34" s="197"/>
      <c r="F34" s="197"/>
      <c r="G34" s="197"/>
      <c r="H34" s="197"/>
      <c r="I34" s="197"/>
    </row>
    <row r="35" ht="15" customHeight="1" spans="1:9">
      <c r="A35" s="197"/>
      <c r="B35" s="197"/>
      <c r="C35" s="197"/>
      <c r="D35" s="197"/>
      <c r="E35" s="197"/>
      <c r="F35" s="197"/>
      <c r="G35" s="197"/>
      <c r="H35" s="197"/>
      <c r="I35" s="197"/>
    </row>
    <row r="36" ht="15" customHeight="1" spans="1:9">
      <c r="A36" s="197"/>
      <c r="B36" s="197"/>
      <c r="C36" s="197"/>
      <c r="D36" s="197"/>
      <c r="E36" s="197"/>
      <c r="F36" s="197"/>
      <c r="G36" s="197"/>
      <c r="H36" s="197"/>
      <c r="I36" s="197"/>
    </row>
    <row r="37" ht="15" customHeight="1" spans="1:9">
      <c r="A37" s="197"/>
      <c r="B37" s="197"/>
      <c r="C37" s="197"/>
      <c r="D37" s="197"/>
      <c r="E37" s="197"/>
      <c r="F37" s="197"/>
      <c r="G37" s="197"/>
      <c r="H37" s="197"/>
      <c r="I37" s="197"/>
    </row>
    <row r="38" ht="15" customHeight="1" spans="1:9">
      <c r="A38" s="197"/>
      <c r="B38" s="197"/>
      <c r="C38" s="197"/>
      <c r="D38" s="197"/>
      <c r="E38" s="197"/>
      <c r="F38" s="197"/>
      <c r="G38" s="197"/>
      <c r="H38" s="197"/>
      <c r="I38" s="197"/>
    </row>
    <row r="39" ht="15" customHeight="1" spans="1:9">
      <c r="A39" s="197"/>
      <c r="B39" s="197"/>
      <c r="C39" s="197"/>
      <c r="D39" s="197"/>
      <c r="E39" s="197"/>
      <c r="F39" s="197"/>
      <c r="G39" s="197"/>
      <c r="H39" s="197"/>
      <c r="I39" s="197"/>
    </row>
    <row r="40" ht="15" customHeight="1" spans="1:9">
      <c r="A40" s="197"/>
      <c r="B40" s="197"/>
      <c r="C40" s="197"/>
      <c r="D40" s="197"/>
      <c r="E40" s="197"/>
      <c r="F40" s="197"/>
      <c r="G40" s="197"/>
      <c r="H40" s="197"/>
      <c r="I40" s="197"/>
    </row>
    <row r="41" ht="15" customHeight="1" spans="1:9">
      <c r="A41" s="197"/>
      <c r="B41" s="197"/>
      <c r="C41" s="197"/>
      <c r="D41" s="197"/>
      <c r="E41" s="197"/>
      <c r="F41" s="197"/>
      <c r="G41" s="197"/>
      <c r="H41" s="197"/>
      <c r="I41" s="197"/>
    </row>
    <row r="42" ht="15" customHeight="1" spans="1:9">
      <c r="A42" s="197"/>
      <c r="B42" s="197"/>
      <c r="C42" s="197"/>
      <c r="D42" s="197"/>
      <c r="E42" s="197"/>
      <c r="F42" s="197"/>
      <c r="G42" s="197"/>
      <c r="H42" s="197"/>
      <c r="I42" s="197"/>
    </row>
    <row r="43" ht="15" customHeight="1" spans="1:9">
      <c r="A43" s="197"/>
      <c r="B43" s="197"/>
      <c r="C43" s="197"/>
      <c r="D43" s="197"/>
      <c r="E43" s="197"/>
      <c r="F43" s="197"/>
      <c r="G43" s="197"/>
      <c r="H43" s="197"/>
      <c r="I43" s="197"/>
    </row>
    <row r="44" ht="15" customHeight="1" spans="1:9">
      <c r="A44" s="197"/>
      <c r="B44" s="197"/>
      <c r="C44" s="197"/>
      <c r="D44" s="197"/>
      <c r="E44" s="197"/>
      <c r="F44" s="197"/>
      <c r="G44" s="197"/>
      <c r="H44" s="197"/>
      <c r="I44" s="197"/>
    </row>
    <row r="45" ht="15" customHeight="1" spans="1:9">
      <c r="A45" s="197"/>
      <c r="B45" s="197"/>
      <c r="C45" s="197"/>
      <c r="D45" s="197"/>
      <c r="E45" s="197"/>
      <c r="F45" s="197"/>
      <c r="G45" s="197"/>
      <c r="H45" s="197"/>
      <c r="I45" s="197"/>
    </row>
    <row r="46" ht="15" customHeight="1" spans="1:9">
      <c r="A46" s="197"/>
      <c r="B46" s="197"/>
      <c r="C46" s="197"/>
      <c r="D46" s="197"/>
      <c r="E46" s="197"/>
      <c r="F46" s="197"/>
      <c r="G46" s="197"/>
      <c r="H46" s="197"/>
      <c r="I46" s="197"/>
    </row>
  </sheetData>
  <mergeCells count="7">
    <mergeCell ref="A1:F1"/>
    <mergeCell ref="E2:F2"/>
    <mergeCell ref="D3:E3"/>
    <mergeCell ref="A3:A4"/>
    <mergeCell ref="B3:B4"/>
    <mergeCell ref="C3:C4"/>
    <mergeCell ref="F3:F4"/>
  </mergeCells>
  <printOptions horizontalCentered="1"/>
  <pageMargins left="0.984027777777778" right="0.984027777777778" top="0.865277777777778" bottom="0.865277777777778" header="0.507638888888889" footer="0.2"/>
  <pageSetup paperSize="9" orientation="landscape" verticalDpi="18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workbookViewId="0">
      <pane ySplit="3" topLeftCell="A7" activePane="bottomLeft" state="frozenSplit"/>
      <selection/>
      <selection pane="bottomLeft" activeCell="A1" sqref="A1:D1"/>
    </sheetView>
  </sheetViews>
  <sheetFormatPr defaultColWidth="9" defaultRowHeight="20.15" customHeight="1"/>
  <cols>
    <col min="1" max="1" width="33.25" style="379" customWidth="1"/>
    <col min="2" max="2" width="13.0833333333333" style="379" customWidth="1"/>
    <col min="3" max="3" width="13.25" style="379" customWidth="1"/>
    <col min="4" max="4" width="16.5" style="379" customWidth="1"/>
    <col min="5" max="16384" width="9" style="379"/>
  </cols>
  <sheetData>
    <row r="1" ht="25" customHeight="1" spans="1:9">
      <c r="A1" s="380" t="s">
        <v>114</v>
      </c>
      <c r="B1" s="380"/>
      <c r="C1" s="380"/>
      <c r="D1" s="380"/>
      <c r="E1" s="381"/>
      <c r="F1" s="381"/>
      <c r="G1" s="382"/>
      <c r="H1" s="382"/>
      <c r="I1" s="382"/>
    </row>
    <row r="2" s="378" customFormat="1" ht="14.25" customHeight="1" spans="1:9">
      <c r="A2" s="319" t="s">
        <v>115</v>
      </c>
      <c r="B2" s="414"/>
      <c r="C2" s="414"/>
      <c r="D2" s="384" t="s">
        <v>47</v>
      </c>
      <c r="E2" s="383"/>
      <c r="F2" s="383"/>
      <c r="G2" s="383"/>
      <c r="H2" s="383"/>
      <c r="I2" s="383"/>
    </row>
    <row r="3" s="413" customFormat="1" ht="27" customHeight="1" spans="1:9">
      <c r="A3" s="385" t="s">
        <v>116</v>
      </c>
      <c r="B3" s="385" t="s">
        <v>85</v>
      </c>
      <c r="C3" s="385" t="s">
        <v>117</v>
      </c>
      <c r="D3" s="385" t="s">
        <v>118</v>
      </c>
      <c r="E3" s="415"/>
      <c r="F3" s="415"/>
      <c r="G3" s="415"/>
      <c r="H3" s="415"/>
      <c r="I3" s="415"/>
    </row>
    <row r="4" s="413" customFormat="1" ht="17" customHeight="1" spans="1:9">
      <c r="A4" s="387" t="s">
        <v>58</v>
      </c>
      <c r="B4" s="387">
        <f>SUM(B5:B17)</f>
        <v>21319</v>
      </c>
      <c r="C4" s="387">
        <f>SUM(C5:C19)</f>
        <v>21790</v>
      </c>
      <c r="D4" s="388">
        <f t="shared" ref="D4:D17" si="0">C4/B4-1</f>
        <v>0.0220929687133542</v>
      </c>
      <c r="E4" s="415"/>
      <c r="F4" s="415"/>
      <c r="G4" s="415"/>
      <c r="H4" s="415"/>
      <c r="I4" s="415"/>
    </row>
    <row r="5" s="413" customFormat="1" ht="17" customHeight="1" spans="1:9">
      <c r="A5" s="387" t="s">
        <v>119</v>
      </c>
      <c r="B5" s="63">
        <v>5032</v>
      </c>
      <c r="C5" s="387">
        <v>5800</v>
      </c>
      <c r="D5" s="388">
        <f t="shared" si="0"/>
        <v>0.152623211446741</v>
      </c>
      <c r="E5" s="415"/>
      <c r="F5" s="415"/>
      <c r="G5" s="415"/>
      <c r="H5" s="415"/>
      <c r="I5" s="415"/>
    </row>
    <row r="6" s="413" customFormat="1" ht="17" customHeight="1" spans="1:9">
      <c r="A6" s="387" t="s">
        <v>120</v>
      </c>
      <c r="B6" s="63">
        <v>45</v>
      </c>
      <c r="C6" s="387"/>
      <c r="D6" s="388">
        <f t="shared" si="0"/>
        <v>-1</v>
      </c>
      <c r="E6" s="415"/>
      <c r="F6" s="415"/>
      <c r="G6" s="415"/>
      <c r="H6" s="415"/>
      <c r="I6" s="415"/>
    </row>
    <row r="7" s="413" customFormat="1" ht="17" customHeight="1" spans="1:9">
      <c r="A7" s="387" t="s">
        <v>61</v>
      </c>
      <c r="B7" s="63">
        <v>634</v>
      </c>
      <c r="C7" s="387">
        <v>700</v>
      </c>
      <c r="D7" s="388">
        <f t="shared" si="0"/>
        <v>0.10410094637224</v>
      </c>
      <c r="E7" s="415"/>
      <c r="F7" s="415"/>
      <c r="G7" s="415"/>
      <c r="H7" s="415"/>
      <c r="I7" s="415"/>
    </row>
    <row r="8" s="413" customFormat="1" ht="17" customHeight="1" spans="1:9">
      <c r="A8" s="387" t="s">
        <v>62</v>
      </c>
      <c r="B8" s="63">
        <v>854</v>
      </c>
      <c r="C8" s="387">
        <v>900</v>
      </c>
      <c r="D8" s="388">
        <f t="shared" si="0"/>
        <v>0.053864168618267</v>
      </c>
      <c r="E8" s="415"/>
      <c r="F8" s="415"/>
      <c r="G8" s="415"/>
      <c r="H8" s="415"/>
      <c r="I8" s="415"/>
    </row>
    <row r="9" s="413" customFormat="1" ht="17" customHeight="1" spans="1:9">
      <c r="A9" s="387" t="s">
        <v>121</v>
      </c>
      <c r="B9" s="63">
        <v>82</v>
      </c>
      <c r="C9" s="387">
        <v>100</v>
      </c>
      <c r="D9" s="388">
        <f t="shared" si="0"/>
        <v>0.219512195121951</v>
      </c>
      <c r="E9" s="415"/>
      <c r="F9" s="415"/>
      <c r="G9" s="415"/>
      <c r="H9" s="415"/>
      <c r="I9" s="415"/>
    </row>
    <row r="10" s="413" customFormat="1" ht="17" customHeight="1" spans="1:9">
      <c r="A10" s="387" t="s">
        <v>69</v>
      </c>
      <c r="B10" s="63">
        <v>1464</v>
      </c>
      <c r="C10" s="387">
        <v>1800</v>
      </c>
      <c r="D10" s="388">
        <f t="shared" si="0"/>
        <v>0.229508196721312</v>
      </c>
      <c r="E10" s="415"/>
      <c r="F10" s="415"/>
      <c r="G10" s="415"/>
      <c r="H10" s="415"/>
      <c r="I10" s="415"/>
    </row>
    <row r="11" s="413" customFormat="1" ht="17" customHeight="1" spans="1:9">
      <c r="A11" s="387" t="s">
        <v>64</v>
      </c>
      <c r="B11" s="63">
        <v>475</v>
      </c>
      <c r="C11" s="387">
        <v>600</v>
      </c>
      <c r="D11" s="388">
        <f t="shared" si="0"/>
        <v>0.263157894736842</v>
      </c>
      <c r="E11" s="415"/>
      <c r="F11" s="415"/>
      <c r="G11" s="415"/>
      <c r="H11" s="415"/>
      <c r="I11" s="415"/>
    </row>
    <row r="12" s="413" customFormat="1" ht="17" customHeight="1" spans="1:9">
      <c r="A12" s="387" t="s">
        <v>65</v>
      </c>
      <c r="B12" s="63">
        <v>324</v>
      </c>
      <c r="C12" s="387">
        <v>400</v>
      </c>
      <c r="D12" s="388">
        <f t="shared" si="0"/>
        <v>0.234567901234568</v>
      </c>
      <c r="E12" s="415"/>
      <c r="F12" s="415"/>
      <c r="G12" s="415"/>
      <c r="H12" s="415"/>
      <c r="I12" s="415"/>
    </row>
    <row r="13" s="413" customFormat="1" ht="17" customHeight="1" spans="1:9">
      <c r="A13" s="387" t="s">
        <v>66</v>
      </c>
      <c r="B13" s="63">
        <v>584</v>
      </c>
      <c r="C13" s="387">
        <v>650</v>
      </c>
      <c r="D13" s="388">
        <f t="shared" si="0"/>
        <v>0.113013698630137</v>
      </c>
      <c r="E13" s="415"/>
      <c r="F13" s="415"/>
      <c r="G13" s="415"/>
      <c r="H13" s="415"/>
      <c r="I13" s="415"/>
    </row>
    <row r="14" s="413" customFormat="1" ht="17" customHeight="1" spans="1:9">
      <c r="A14" s="387" t="s">
        <v>67</v>
      </c>
      <c r="B14" s="63">
        <v>2465</v>
      </c>
      <c r="C14" s="387">
        <v>2850</v>
      </c>
      <c r="D14" s="388">
        <f t="shared" si="0"/>
        <v>0.156186612576065</v>
      </c>
      <c r="E14" s="415"/>
      <c r="F14" s="415"/>
      <c r="G14" s="415"/>
      <c r="H14" s="415"/>
      <c r="I14" s="415"/>
    </row>
    <row r="15" s="413" customFormat="1" ht="17" customHeight="1" spans="1:9">
      <c r="A15" s="387" t="s">
        <v>122</v>
      </c>
      <c r="B15" s="63">
        <v>472</v>
      </c>
      <c r="C15" s="387">
        <v>500</v>
      </c>
      <c r="D15" s="388">
        <f t="shared" si="0"/>
        <v>0.0593220338983051</v>
      </c>
      <c r="E15" s="415"/>
      <c r="F15" s="415"/>
      <c r="G15" s="415"/>
      <c r="H15" s="415"/>
      <c r="I15" s="415"/>
    </row>
    <row r="16" s="413" customFormat="1" ht="17" customHeight="1" spans="1:9">
      <c r="A16" s="387" t="s">
        <v>70</v>
      </c>
      <c r="B16" s="63">
        <v>2537</v>
      </c>
      <c r="C16" s="387">
        <v>2100</v>
      </c>
      <c r="D16" s="388">
        <f t="shared" si="0"/>
        <v>-0.172250689791092</v>
      </c>
      <c r="E16" s="415"/>
      <c r="F16" s="415"/>
      <c r="G16" s="415"/>
      <c r="H16" s="415"/>
      <c r="I16" s="415"/>
    </row>
    <row r="17" s="413" customFormat="1" ht="17" customHeight="1" spans="1:9">
      <c r="A17" s="387" t="s">
        <v>71</v>
      </c>
      <c r="B17" s="63">
        <v>6351</v>
      </c>
      <c r="C17" s="63">
        <v>5390</v>
      </c>
      <c r="D17" s="388">
        <f t="shared" si="0"/>
        <v>-0.151314753582113</v>
      </c>
      <c r="E17" s="415"/>
      <c r="F17" s="415"/>
      <c r="G17" s="415"/>
      <c r="H17" s="415"/>
      <c r="I17" s="415"/>
    </row>
    <row r="18" s="413" customFormat="1" ht="17" customHeight="1" spans="1:9">
      <c r="A18" s="387" t="s">
        <v>123</v>
      </c>
      <c r="B18" s="63"/>
      <c r="C18" s="63"/>
      <c r="D18" s="388"/>
      <c r="E18" s="415"/>
      <c r="F18" s="415"/>
      <c r="G18" s="415"/>
      <c r="H18" s="415"/>
      <c r="I18" s="415"/>
    </row>
    <row r="19" s="413" customFormat="1" ht="17" customHeight="1" spans="1:9">
      <c r="A19" s="387" t="s">
        <v>124</v>
      </c>
      <c r="B19" s="63"/>
      <c r="C19" s="63"/>
      <c r="D19" s="388"/>
      <c r="E19" s="415"/>
      <c r="F19" s="415"/>
      <c r="G19" s="415"/>
      <c r="H19" s="415"/>
      <c r="I19" s="415"/>
    </row>
    <row r="20" s="413" customFormat="1" ht="17" customHeight="1" spans="1:9">
      <c r="A20" s="389" t="s">
        <v>73</v>
      </c>
      <c r="B20" s="382">
        <f>SUM(B21:B26)</f>
        <v>4580</v>
      </c>
      <c r="C20" s="389">
        <f>SUM(C21:C26)</f>
        <v>7260</v>
      </c>
      <c r="D20" s="388">
        <f t="shared" ref="D20:D23" si="1">C20/B20-1</f>
        <v>0.585152838427948</v>
      </c>
      <c r="E20" s="415"/>
      <c r="F20" s="415"/>
      <c r="G20" s="415"/>
      <c r="H20" s="415"/>
      <c r="I20" s="415"/>
    </row>
    <row r="21" s="413" customFormat="1" ht="17" customHeight="1" spans="1:9">
      <c r="A21" s="387" t="s">
        <v>74</v>
      </c>
      <c r="B21" s="390">
        <v>809</v>
      </c>
      <c r="C21" s="387">
        <v>1500</v>
      </c>
      <c r="D21" s="388">
        <f t="shared" si="1"/>
        <v>0.854140914709518</v>
      </c>
      <c r="E21" s="415"/>
      <c r="F21" s="415"/>
      <c r="G21" s="415"/>
      <c r="H21" s="415"/>
      <c r="I21" s="415"/>
    </row>
    <row r="22" s="413" customFormat="1" ht="17" customHeight="1" spans="1:9">
      <c r="A22" s="387" t="s">
        <v>75</v>
      </c>
      <c r="B22" s="63">
        <v>1921</v>
      </c>
      <c r="C22" s="387">
        <v>2650</v>
      </c>
      <c r="D22" s="388">
        <f t="shared" si="1"/>
        <v>0.37948984903696</v>
      </c>
      <c r="E22" s="415"/>
      <c r="F22" s="415"/>
      <c r="G22" s="415"/>
      <c r="H22" s="415"/>
      <c r="I22" s="415"/>
    </row>
    <row r="23" s="413" customFormat="1" ht="17" customHeight="1" spans="1:9">
      <c r="A23" s="387" t="s">
        <v>76</v>
      </c>
      <c r="B23" s="63">
        <v>224</v>
      </c>
      <c r="C23" s="387">
        <v>250</v>
      </c>
      <c r="D23" s="388">
        <f t="shared" si="1"/>
        <v>0.116071428571429</v>
      </c>
      <c r="E23" s="415"/>
      <c r="F23" s="415"/>
      <c r="G23" s="415"/>
      <c r="H23" s="415"/>
      <c r="I23" s="415"/>
    </row>
    <row r="24" s="413" customFormat="1" ht="17" customHeight="1" spans="1:9">
      <c r="A24" s="387" t="s">
        <v>77</v>
      </c>
      <c r="B24" s="63"/>
      <c r="C24" s="387"/>
      <c r="D24" s="388"/>
      <c r="E24" s="415"/>
      <c r="F24" s="415"/>
      <c r="G24" s="415"/>
      <c r="H24" s="415"/>
      <c r="I24" s="415"/>
    </row>
    <row r="25" s="413" customFormat="1" ht="17" customHeight="1" spans="1:9">
      <c r="A25" s="387" t="s">
        <v>125</v>
      </c>
      <c r="B25" s="63">
        <v>1626</v>
      </c>
      <c r="C25" s="387">
        <v>2860</v>
      </c>
      <c r="D25" s="388">
        <f>C25/B25-1</f>
        <v>0.758917589175892</v>
      </c>
      <c r="E25" s="415"/>
      <c r="F25" s="415"/>
      <c r="G25" s="415"/>
      <c r="H25" s="415"/>
      <c r="I25" s="415"/>
    </row>
    <row r="26" s="413" customFormat="1" ht="17" customHeight="1" spans="1:9">
      <c r="A26" s="391" t="s">
        <v>79</v>
      </c>
      <c r="B26" s="387"/>
      <c r="C26" s="387"/>
      <c r="D26" s="388"/>
      <c r="E26" s="415"/>
      <c r="F26" s="415"/>
      <c r="G26" s="415"/>
      <c r="H26" s="415"/>
      <c r="I26" s="415"/>
    </row>
    <row r="27" s="413" customFormat="1" ht="17" customHeight="1" spans="1:9">
      <c r="A27" s="392" t="s">
        <v>126</v>
      </c>
      <c r="B27" s="387">
        <f>B4+B20</f>
        <v>25899</v>
      </c>
      <c r="C27" s="387">
        <f>C4+C20</f>
        <v>29050</v>
      </c>
      <c r="D27" s="388">
        <f>C27/B27-1</f>
        <v>0.121664929147844</v>
      </c>
      <c r="E27" s="415"/>
      <c r="F27" s="415"/>
      <c r="G27" s="415"/>
      <c r="H27" s="415"/>
      <c r="I27" s="415"/>
    </row>
    <row r="28" s="413" customFormat="1" ht="17" customHeight="1" spans="1:9">
      <c r="A28" s="387" t="s">
        <v>127</v>
      </c>
      <c r="B28" s="387"/>
      <c r="C28" s="387">
        <f>C29</f>
        <v>47586</v>
      </c>
      <c r="D28" s="387"/>
      <c r="E28" s="415"/>
      <c r="F28" s="415"/>
      <c r="G28" s="415"/>
      <c r="H28" s="415"/>
      <c r="I28" s="415"/>
    </row>
    <row r="29" s="413" customFormat="1" ht="17" customHeight="1" spans="1:9">
      <c r="A29" s="387" t="s">
        <v>128</v>
      </c>
      <c r="B29" s="387"/>
      <c r="C29" s="387">
        <f>C30+C31+C32</f>
        <v>47586</v>
      </c>
      <c r="D29" s="387"/>
      <c r="E29" s="415"/>
      <c r="F29" s="415"/>
      <c r="G29" s="415"/>
      <c r="H29" s="415"/>
      <c r="I29" s="415"/>
    </row>
    <row r="30" s="413" customFormat="1" ht="17" customHeight="1" spans="1:9">
      <c r="A30" s="387" t="s">
        <v>129</v>
      </c>
      <c r="B30" s="387"/>
      <c r="C30" s="387">
        <v>1187</v>
      </c>
      <c r="D30" s="387"/>
      <c r="E30" s="415"/>
      <c r="F30" s="415"/>
      <c r="G30" s="415"/>
      <c r="H30" s="415"/>
      <c r="I30" s="415"/>
    </row>
    <row r="31" s="413" customFormat="1" ht="17" customHeight="1" spans="1:9">
      <c r="A31" s="387" t="s">
        <v>130</v>
      </c>
      <c r="B31" s="387"/>
      <c r="C31" s="387">
        <v>7399</v>
      </c>
      <c r="D31" s="387"/>
      <c r="E31" s="415"/>
      <c r="F31" s="415"/>
      <c r="G31" s="415"/>
      <c r="H31" s="415"/>
      <c r="I31" s="415"/>
    </row>
    <row r="32" s="413" customFormat="1" ht="17" customHeight="1" spans="1:9">
      <c r="A32" s="387" t="s">
        <v>131</v>
      </c>
      <c r="B32" s="387"/>
      <c r="C32" s="387">
        <v>39000</v>
      </c>
      <c r="D32" s="387"/>
      <c r="E32" s="415"/>
      <c r="F32" s="415"/>
      <c r="G32" s="415"/>
      <c r="H32" s="415"/>
      <c r="I32" s="415"/>
    </row>
    <row r="33" s="413" customFormat="1" ht="17" customHeight="1" spans="1:9">
      <c r="A33" s="387" t="s">
        <v>132</v>
      </c>
      <c r="B33" s="387"/>
      <c r="C33" s="387">
        <v>2869</v>
      </c>
      <c r="D33" s="387"/>
      <c r="E33" s="415"/>
      <c r="F33" s="415"/>
      <c r="G33" s="415"/>
      <c r="H33" s="415"/>
      <c r="I33" s="415"/>
    </row>
    <row r="34" s="413" customFormat="1" ht="17" customHeight="1" spans="1:9">
      <c r="A34" s="387" t="s">
        <v>133</v>
      </c>
      <c r="B34" s="387"/>
      <c r="C34" s="387">
        <f>C35+C36+C37</f>
        <v>1100</v>
      </c>
      <c r="D34" s="387"/>
      <c r="E34" s="415"/>
      <c r="F34" s="415"/>
      <c r="G34" s="415"/>
      <c r="H34" s="415"/>
      <c r="I34" s="415"/>
    </row>
    <row r="35" s="413" customFormat="1" ht="17" customHeight="1" spans="1:9">
      <c r="A35" s="387" t="s">
        <v>134</v>
      </c>
      <c r="B35" s="387"/>
      <c r="C35" s="387"/>
      <c r="D35" s="387"/>
      <c r="E35" s="415"/>
      <c r="F35" s="415"/>
      <c r="G35" s="415"/>
      <c r="H35" s="415"/>
      <c r="I35" s="415"/>
    </row>
    <row r="36" s="413" customFormat="1" ht="17" customHeight="1" spans="1:9">
      <c r="A36" s="387" t="s">
        <v>135</v>
      </c>
      <c r="B36" s="387"/>
      <c r="C36" s="387"/>
      <c r="D36" s="387"/>
      <c r="E36" s="415"/>
      <c r="F36" s="415"/>
      <c r="G36" s="415"/>
      <c r="H36" s="415"/>
      <c r="I36" s="415"/>
    </row>
    <row r="37" s="413" customFormat="1" ht="17" customHeight="1" spans="1:9">
      <c r="A37" s="387" t="s">
        <v>136</v>
      </c>
      <c r="B37" s="387"/>
      <c r="C37" s="387">
        <v>1100</v>
      </c>
      <c r="D37" s="387"/>
      <c r="E37" s="415"/>
      <c r="F37" s="415"/>
      <c r="G37" s="415"/>
      <c r="H37" s="415"/>
      <c r="I37" s="415"/>
    </row>
    <row r="38" s="413" customFormat="1" ht="17" customHeight="1" spans="1:9">
      <c r="A38" s="387" t="s">
        <v>137</v>
      </c>
      <c r="B38" s="387"/>
      <c r="C38" s="387">
        <v>1239</v>
      </c>
      <c r="D38" s="387"/>
      <c r="E38" s="415"/>
      <c r="F38" s="415"/>
      <c r="G38" s="415"/>
      <c r="H38" s="415"/>
      <c r="I38" s="415"/>
    </row>
    <row r="39" s="413" customFormat="1" ht="17" customHeight="1" spans="1:9">
      <c r="A39" s="392" t="s">
        <v>138</v>
      </c>
      <c r="B39" s="387"/>
      <c r="C39" s="387">
        <f>C27+C28+C34+C38+C33</f>
        <v>81844</v>
      </c>
      <c r="D39" s="387"/>
      <c r="E39" s="415"/>
      <c r="F39" s="415"/>
      <c r="G39" s="415"/>
      <c r="H39" s="415"/>
      <c r="I39" s="415"/>
    </row>
    <row r="40" ht="15" customHeight="1" spans="1:9">
      <c r="A40" s="382"/>
      <c r="B40" s="382"/>
      <c r="C40" s="382"/>
      <c r="D40" s="382"/>
      <c r="E40" s="382"/>
      <c r="F40" s="382"/>
      <c r="G40" s="382"/>
      <c r="H40" s="382"/>
      <c r="I40" s="382"/>
    </row>
    <row r="41" ht="15" customHeight="1" spans="1:9">
      <c r="A41" s="382"/>
      <c r="B41" s="382"/>
      <c r="C41" s="382"/>
      <c r="D41" s="382"/>
      <c r="E41" s="382"/>
      <c r="F41" s="382"/>
      <c r="G41" s="382"/>
      <c r="H41" s="382"/>
      <c r="I41" s="382"/>
    </row>
    <row r="42" ht="15" customHeight="1" spans="1:9">
      <c r="A42" s="382"/>
      <c r="B42" s="382"/>
      <c r="C42" s="382"/>
      <c r="D42" s="382"/>
      <c r="E42" s="382"/>
      <c r="F42" s="382"/>
      <c r="G42" s="382"/>
      <c r="H42" s="382"/>
      <c r="I42" s="382"/>
    </row>
    <row r="43" ht="15" customHeight="1" spans="1:9">
      <c r="A43" s="382"/>
      <c r="B43" s="382"/>
      <c r="C43" s="382"/>
      <c r="D43" s="382"/>
      <c r="E43" s="382"/>
      <c r="F43" s="382"/>
      <c r="G43" s="382"/>
      <c r="H43" s="382"/>
      <c r="I43" s="382"/>
    </row>
    <row r="44" ht="15" customHeight="1" spans="1:9">
      <c r="A44" s="382"/>
      <c r="B44" s="382"/>
      <c r="C44" s="382"/>
      <c r="D44" s="382"/>
      <c r="E44" s="382"/>
      <c r="F44" s="382"/>
      <c r="G44" s="382"/>
      <c r="H44" s="382"/>
      <c r="I44" s="382"/>
    </row>
    <row r="45" ht="15" customHeight="1" spans="1:9">
      <c r="A45" s="382"/>
      <c r="B45" s="382"/>
      <c r="C45" s="382"/>
      <c r="D45" s="382"/>
      <c r="E45" s="382"/>
      <c r="F45" s="382"/>
      <c r="G45" s="382"/>
      <c r="H45" s="382"/>
      <c r="I45" s="382"/>
    </row>
  </sheetData>
  <mergeCells count="1">
    <mergeCell ref="A1:D1"/>
  </mergeCells>
  <printOptions horizontalCentered="1"/>
  <pageMargins left="0.984027777777778" right="0.984027777777778" top="0.984027777777778" bottom="0.984027777777778" header="0.196527777777778" footer="0.313888888888889"/>
  <pageSetup paperSize="9" scale="98"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showZeros="0" topLeftCell="B1" workbookViewId="0">
      <selection activeCell="B1" sqref="B1:G1"/>
    </sheetView>
  </sheetViews>
  <sheetFormatPr defaultColWidth="9" defaultRowHeight="12.75"/>
  <cols>
    <col min="1" max="1" width="5.58333333333333" style="394" hidden="1" customWidth="1"/>
    <col min="2" max="2" width="29.0833333333333" style="394" customWidth="1"/>
    <col min="3" max="3" width="12.5" style="394" customWidth="1"/>
    <col min="4" max="7" width="18.0833333333333" style="394" customWidth="1"/>
    <col min="8" max="8" width="8.58333333333333" style="394" customWidth="1"/>
    <col min="9" max="16384" width="9" style="394"/>
  </cols>
  <sheetData>
    <row r="1" ht="26.15" customHeight="1" spans="1:9">
      <c r="A1" s="90" t="s">
        <v>139</v>
      </c>
      <c r="B1" s="34" t="s">
        <v>140</v>
      </c>
      <c r="C1" s="34"/>
      <c r="D1" s="34"/>
      <c r="E1" s="34"/>
      <c r="F1" s="34"/>
      <c r="G1" s="34"/>
      <c r="H1" s="197"/>
      <c r="I1" s="197"/>
    </row>
    <row r="2" s="154" customFormat="1" ht="18" customHeight="1" spans="1:9">
      <c r="A2" s="395" t="s">
        <v>141</v>
      </c>
      <c r="B2" s="319" t="s">
        <v>142</v>
      </c>
      <c r="C2" s="348"/>
      <c r="D2" s="348"/>
      <c r="E2" s="348"/>
      <c r="F2" s="396" t="s">
        <v>143</v>
      </c>
      <c r="G2" s="396"/>
      <c r="H2" s="146"/>
      <c r="I2" s="146"/>
    </row>
    <row r="3" s="393" customFormat="1" ht="16" customHeight="1" spans="1:9">
      <c r="A3" s="397" t="s">
        <v>54</v>
      </c>
      <c r="B3" s="71" t="s">
        <v>144</v>
      </c>
      <c r="C3" s="179" t="s">
        <v>145</v>
      </c>
      <c r="D3" s="179" t="s">
        <v>117</v>
      </c>
      <c r="E3" s="179"/>
      <c r="F3" s="179"/>
      <c r="G3" s="398" t="s">
        <v>118</v>
      </c>
      <c r="H3" s="146"/>
      <c r="I3" s="146"/>
    </row>
    <row r="4" s="393" customFormat="1" ht="16" customHeight="1" spans="1:9">
      <c r="A4" s="397"/>
      <c r="B4" s="71"/>
      <c r="C4" s="399"/>
      <c r="D4" s="179" t="s">
        <v>146</v>
      </c>
      <c r="E4" s="179" t="s">
        <v>147</v>
      </c>
      <c r="F4" s="71" t="s">
        <v>148</v>
      </c>
      <c r="G4" s="398"/>
      <c r="H4" s="146"/>
      <c r="I4" s="146"/>
    </row>
    <row r="5" ht="16" customHeight="1" spans="1:9">
      <c r="A5" s="400"/>
      <c r="B5" s="401" t="s">
        <v>87</v>
      </c>
      <c r="C5" s="71">
        <v>9089</v>
      </c>
      <c r="D5" s="402">
        <v>8462</v>
      </c>
      <c r="E5" s="403">
        <v>434</v>
      </c>
      <c r="F5" s="404">
        <f>SUM(D5:E5)</f>
        <v>8896</v>
      </c>
      <c r="G5" s="65">
        <f t="shared" ref="G5:G18" si="0">(F5/C5-1)*100</f>
        <v>-2.12344592364396</v>
      </c>
      <c r="H5" s="197"/>
      <c r="I5" s="197"/>
    </row>
    <row r="6" ht="16" customHeight="1" spans="1:9">
      <c r="A6" s="400"/>
      <c r="B6" s="401" t="s">
        <v>88</v>
      </c>
      <c r="C6" s="71">
        <v>33</v>
      </c>
      <c r="D6" s="405">
        <v>36</v>
      </c>
      <c r="E6" s="406"/>
      <c r="F6" s="404">
        <f t="shared" ref="F6:F27" si="1">SUM(D6:E6)</f>
        <v>36</v>
      </c>
      <c r="G6" s="65">
        <f t="shared" si="0"/>
        <v>9.09090909090908</v>
      </c>
      <c r="H6" s="197"/>
      <c r="I6" s="197"/>
    </row>
    <row r="7" ht="16" customHeight="1" spans="1:9">
      <c r="A7" s="400"/>
      <c r="B7" s="401" t="s">
        <v>89</v>
      </c>
      <c r="C7" s="71">
        <v>4032</v>
      </c>
      <c r="D7" s="405">
        <v>2562</v>
      </c>
      <c r="E7" s="406">
        <v>300</v>
      </c>
      <c r="F7" s="404">
        <f t="shared" si="1"/>
        <v>2862</v>
      </c>
      <c r="G7" s="65">
        <f t="shared" si="0"/>
        <v>-29.0178571428571</v>
      </c>
      <c r="H7" s="197"/>
      <c r="I7" s="197"/>
    </row>
    <row r="8" ht="16" customHeight="1" spans="1:9">
      <c r="A8" s="400"/>
      <c r="B8" s="401" t="s">
        <v>90</v>
      </c>
      <c r="C8" s="71">
        <v>14620</v>
      </c>
      <c r="D8" s="405">
        <v>9268</v>
      </c>
      <c r="E8" s="406">
        <v>6000</v>
      </c>
      <c r="F8" s="404">
        <f t="shared" si="1"/>
        <v>15268</v>
      </c>
      <c r="G8" s="65">
        <f t="shared" si="0"/>
        <v>4.43228454172366</v>
      </c>
      <c r="H8" s="197"/>
      <c r="I8" s="197"/>
    </row>
    <row r="9" ht="16" customHeight="1" spans="1:9">
      <c r="A9" s="400"/>
      <c r="B9" s="401" t="s">
        <v>91</v>
      </c>
      <c r="C9" s="71">
        <v>0</v>
      </c>
      <c r="D9" s="405">
        <v>100</v>
      </c>
      <c r="E9" s="406" t="s">
        <v>149</v>
      </c>
      <c r="F9" s="404">
        <f t="shared" si="1"/>
        <v>100</v>
      </c>
      <c r="G9" s="65"/>
      <c r="H9" s="197"/>
      <c r="I9" s="197"/>
    </row>
    <row r="10" ht="16" customHeight="1" spans="1:9">
      <c r="A10" s="400"/>
      <c r="B10" s="401" t="s">
        <v>150</v>
      </c>
      <c r="C10" s="71">
        <v>471</v>
      </c>
      <c r="D10" s="405">
        <v>416</v>
      </c>
      <c r="E10" s="406">
        <v>275</v>
      </c>
      <c r="F10" s="404">
        <f t="shared" si="1"/>
        <v>691</v>
      </c>
      <c r="G10" s="65">
        <f t="shared" si="0"/>
        <v>46.7091295116773</v>
      </c>
      <c r="H10" s="197"/>
      <c r="I10" s="197"/>
    </row>
    <row r="11" ht="16" customHeight="1" spans="1:9">
      <c r="A11" s="400"/>
      <c r="B11" s="401" t="s">
        <v>93</v>
      </c>
      <c r="C11" s="71">
        <v>7612</v>
      </c>
      <c r="D11" s="405">
        <f>6476-1001</f>
        <v>5475</v>
      </c>
      <c r="E11" s="406">
        <v>3001</v>
      </c>
      <c r="F11" s="404">
        <f t="shared" si="1"/>
        <v>8476</v>
      </c>
      <c r="G11" s="65">
        <f t="shared" si="0"/>
        <v>11.3504992117709</v>
      </c>
      <c r="H11" s="197"/>
      <c r="I11" s="197"/>
    </row>
    <row r="12" ht="16" customHeight="1" spans="1:9">
      <c r="A12" s="400"/>
      <c r="B12" s="401" t="s">
        <v>151</v>
      </c>
      <c r="C12" s="71">
        <v>1231</v>
      </c>
      <c r="D12" s="405">
        <v>1703</v>
      </c>
      <c r="E12" s="406">
        <v>500</v>
      </c>
      <c r="F12" s="404">
        <f t="shared" si="1"/>
        <v>2203</v>
      </c>
      <c r="G12" s="65">
        <f t="shared" si="0"/>
        <v>78.9601949634444</v>
      </c>
      <c r="H12" s="197"/>
      <c r="I12" s="197"/>
    </row>
    <row r="13" ht="16" customHeight="1" spans="1:9">
      <c r="A13" s="400"/>
      <c r="B13" s="401" t="s">
        <v>95</v>
      </c>
      <c r="C13" s="71">
        <v>3580</v>
      </c>
      <c r="D13" s="405">
        <v>541</v>
      </c>
      <c r="E13" s="406">
        <v>690</v>
      </c>
      <c r="F13" s="404">
        <f t="shared" si="1"/>
        <v>1231</v>
      </c>
      <c r="G13" s="65">
        <f t="shared" si="0"/>
        <v>-65.6145251396648</v>
      </c>
      <c r="H13" s="197"/>
      <c r="I13" s="197"/>
    </row>
    <row r="14" ht="16" customHeight="1" spans="1:9">
      <c r="A14" s="400"/>
      <c r="B14" s="401" t="s">
        <v>96</v>
      </c>
      <c r="C14" s="71">
        <v>11957</v>
      </c>
      <c r="D14" s="405">
        <v>746</v>
      </c>
      <c r="E14" s="406">
        <v>21000</v>
      </c>
      <c r="F14" s="404">
        <f t="shared" si="1"/>
        <v>21746</v>
      </c>
      <c r="G14" s="65">
        <f t="shared" si="0"/>
        <v>81.8683616291712</v>
      </c>
      <c r="H14" s="197"/>
      <c r="I14" s="197"/>
    </row>
    <row r="15" ht="16" customHeight="1" spans="1:9">
      <c r="A15" s="400"/>
      <c r="B15" s="401" t="s">
        <v>97</v>
      </c>
      <c r="C15" s="71">
        <v>4938</v>
      </c>
      <c r="D15" s="405">
        <v>3231</v>
      </c>
      <c r="E15" s="406">
        <v>2500</v>
      </c>
      <c r="F15" s="404">
        <f t="shared" si="1"/>
        <v>5731</v>
      </c>
      <c r="G15" s="65">
        <f t="shared" si="0"/>
        <v>16.0591332523289</v>
      </c>
      <c r="H15" s="197"/>
      <c r="I15" s="197"/>
    </row>
    <row r="16" ht="16" customHeight="1" spans="1:9">
      <c r="A16" s="400"/>
      <c r="B16" s="401" t="s">
        <v>98</v>
      </c>
      <c r="C16" s="71">
        <v>31</v>
      </c>
      <c r="D16" s="405">
        <v>110</v>
      </c>
      <c r="E16" s="406"/>
      <c r="F16" s="404">
        <f t="shared" si="1"/>
        <v>110</v>
      </c>
      <c r="G16" s="65">
        <f t="shared" si="0"/>
        <v>254.838709677419</v>
      </c>
      <c r="H16" s="197"/>
      <c r="I16" s="197"/>
    </row>
    <row r="17" ht="16" customHeight="1" spans="1:9">
      <c r="A17" s="400"/>
      <c r="B17" s="401" t="s">
        <v>99</v>
      </c>
      <c r="C17" s="71">
        <v>883</v>
      </c>
      <c r="D17" s="405">
        <v>489</v>
      </c>
      <c r="E17" s="406">
        <v>1000</v>
      </c>
      <c r="F17" s="404">
        <f t="shared" si="1"/>
        <v>1489</v>
      </c>
      <c r="G17" s="65">
        <f t="shared" si="0"/>
        <v>68.6296715741789</v>
      </c>
      <c r="H17" s="197"/>
      <c r="I17" s="197"/>
    </row>
    <row r="18" ht="16" customHeight="1" spans="1:9">
      <c r="A18" s="400"/>
      <c r="B18" s="401" t="s">
        <v>100</v>
      </c>
      <c r="C18" s="71">
        <v>550</v>
      </c>
      <c r="D18" s="405">
        <v>133</v>
      </c>
      <c r="E18" s="404">
        <v>100</v>
      </c>
      <c r="F18" s="404">
        <f t="shared" si="1"/>
        <v>233</v>
      </c>
      <c r="G18" s="65">
        <f t="shared" si="0"/>
        <v>-57.6363636363636</v>
      </c>
      <c r="H18" s="197"/>
      <c r="I18" s="197"/>
    </row>
    <row r="19" ht="16" customHeight="1" spans="1:9">
      <c r="A19" s="400"/>
      <c r="B19" s="401" t="s">
        <v>152</v>
      </c>
      <c r="C19" s="71"/>
      <c r="D19" s="405">
        <v>70</v>
      </c>
      <c r="E19" s="404"/>
      <c r="F19" s="404">
        <f t="shared" si="1"/>
        <v>70</v>
      </c>
      <c r="G19" s="65"/>
      <c r="H19" s="197"/>
      <c r="I19" s="197"/>
    </row>
    <row r="20" ht="16" customHeight="1" spans="1:9">
      <c r="A20" s="400"/>
      <c r="B20" s="401" t="s">
        <v>153</v>
      </c>
      <c r="C20" s="71">
        <v>379</v>
      </c>
      <c r="D20" s="405">
        <v>340</v>
      </c>
      <c r="E20" s="406">
        <v>200</v>
      </c>
      <c r="F20" s="404">
        <f t="shared" si="1"/>
        <v>540</v>
      </c>
      <c r="G20" s="65">
        <f t="shared" ref="G20:G27" si="2">(F20/C20-1)*100</f>
        <v>42.4802110817942</v>
      </c>
      <c r="H20" s="197"/>
      <c r="I20" s="197"/>
    </row>
    <row r="21" ht="16" customHeight="1" spans="1:9">
      <c r="A21" s="400"/>
      <c r="B21" s="401" t="s">
        <v>154</v>
      </c>
      <c r="C21" s="71">
        <v>983</v>
      </c>
      <c r="D21" s="405">
        <v>1134</v>
      </c>
      <c r="E21" s="406">
        <v>3000</v>
      </c>
      <c r="F21" s="404">
        <f t="shared" si="1"/>
        <v>4134</v>
      </c>
      <c r="G21" s="65">
        <f t="shared" si="2"/>
        <v>320.549338758901</v>
      </c>
      <c r="H21" s="197"/>
      <c r="I21" s="197"/>
    </row>
    <row r="22" ht="16" customHeight="1" spans="1:9">
      <c r="A22" s="400"/>
      <c r="B22" s="401" t="s">
        <v>155</v>
      </c>
      <c r="C22" s="71">
        <v>0</v>
      </c>
      <c r="D22" s="405">
        <v>472</v>
      </c>
      <c r="E22" s="404"/>
      <c r="F22" s="404">
        <f t="shared" si="1"/>
        <v>472</v>
      </c>
      <c r="G22" s="65"/>
      <c r="H22" s="197"/>
      <c r="I22" s="197"/>
    </row>
    <row r="23" ht="16" customHeight="1" spans="1:9">
      <c r="A23" s="400"/>
      <c r="B23" s="407" t="s">
        <v>156</v>
      </c>
      <c r="C23" s="71"/>
      <c r="D23" s="405">
        <v>1000</v>
      </c>
      <c r="E23" s="404"/>
      <c r="F23" s="404">
        <f t="shared" si="1"/>
        <v>1000</v>
      </c>
      <c r="G23" s="65"/>
      <c r="H23" s="197"/>
      <c r="I23" s="197"/>
    </row>
    <row r="24" ht="16" customHeight="1" spans="1:9">
      <c r="A24" s="408"/>
      <c r="B24" s="407" t="s">
        <v>157</v>
      </c>
      <c r="C24" s="71">
        <v>2000</v>
      </c>
      <c r="D24" s="405">
        <v>4956</v>
      </c>
      <c r="E24" s="404"/>
      <c r="F24" s="404">
        <f t="shared" si="1"/>
        <v>4956</v>
      </c>
      <c r="G24" s="65">
        <f t="shared" si="2"/>
        <v>147.8</v>
      </c>
      <c r="H24" s="197"/>
      <c r="I24" s="197"/>
    </row>
    <row r="25" ht="16" customHeight="1" spans="1:9">
      <c r="A25" s="400"/>
      <c r="B25" s="68" t="s">
        <v>158</v>
      </c>
      <c r="C25" s="68">
        <f>SUM(C5:C24)</f>
        <v>62389</v>
      </c>
      <c r="D25" s="68">
        <f>SUM(D5:D24)</f>
        <v>41244</v>
      </c>
      <c r="E25" s="409">
        <f>SUM(E5:E24)</f>
        <v>39000</v>
      </c>
      <c r="F25" s="409">
        <f t="shared" si="1"/>
        <v>80244</v>
      </c>
      <c r="G25" s="65">
        <f t="shared" si="2"/>
        <v>28.6188270368174</v>
      </c>
      <c r="H25" s="197"/>
      <c r="I25" s="197"/>
    </row>
    <row r="26" ht="16" customHeight="1" spans="1:9">
      <c r="A26" s="400"/>
      <c r="B26" s="410" t="s">
        <v>159</v>
      </c>
      <c r="C26" s="71">
        <v>851</v>
      </c>
      <c r="D26" s="71">
        <v>1600</v>
      </c>
      <c r="E26" s="404"/>
      <c r="F26" s="71">
        <f t="shared" si="1"/>
        <v>1600</v>
      </c>
      <c r="G26" s="65">
        <f t="shared" si="2"/>
        <v>88.0141010575793</v>
      </c>
      <c r="H26" s="197"/>
      <c r="I26" s="197"/>
    </row>
    <row r="27" ht="16" customHeight="1" spans="1:9">
      <c r="A27" s="411"/>
      <c r="B27" s="68" t="s">
        <v>160</v>
      </c>
      <c r="C27" s="68">
        <f>SUM(C25:C26)</f>
        <v>63240</v>
      </c>
      <c r="D27" s="68">
        <f>SUM(D25:D26)</f>
        <v>42844</v>
      </c>
      <c r="E27" s="409">
        <f>SUM(E25:E26)</f>
        <v>39000</v>
      </c>
      <c r="F27" s="409">
        <f t="shared" si="1"/>
        <v>81844</v>
      </c>
      <c r="G27" s="65">
        <f t="shared" si="2"/>
        <v>29.4180898165718</v>
      </c>
      <c r="H27" s="197"/>
      <c r="I27" s="197"/>
    </row>
    <row r="28" ht="15" customHeight="1" spans="1:9">
      <c r="A28" s="197"/>
      <c r="B28" s="197"/>
      <c r="C28" s="197"/>
      <c r="D28" s="412"/>
      <c r="E28" s="412"/>
      <c r="F28" s="412"/>
      <c r="G28" s="197"/>
      <c r="H28" s="197"/>
      <c r="I28" s="197"/>
    </row>
    <row r="29" ht="15" customHeight="1" spans="1:9">
      <c r="A29" s="197"/>
      <c r="B29" s="197"/>
      <c r="C29" s="197"/>
      <c r="D29" s="197"/>
      <c r="E29" s="197"/>
      <c r="F29" s="197"/>
      <c r="G29" s="197"/>
      <c r="H29" s="197"/>
      <c r="I29" s="197"/>
    </row>
    <row r="30" ht="15" customHeight="1" spans="1:9">
      <c r="A30" s="197"/>
      <c r="B30" s="197"/>
      <c r="C30" s="197"/>
      <c r="D30" s="197"/>
      <c r="E30" s="197"/>
      <c r="F30" s="197"/>
      <c r="G30" s="197"/>
      <c r="H30" s="197"/>
      <c r="I30" s="197"/>
    </row>
    <row r="31" ht="15" customHeight="1" spans="1:9">
      <c r="A31" s="197"/>
      <c r="B31" s="197"/>
      <c r="C31" s="197"/>
      <c r="D31" s="197"/>
      <c r="E31" s="197"/>
      <c r="F31" s="197"/>
      <c r="G31" s="197"/>
      <c r="H31" s="197"/>
      <c r="I31" s="197"/>
    </row>
    <row r="32" ht="15" customHeight="1" spans="1:9">
      <c r="A32" s="197"/>
      <c r="B32" s="197"/>
      <c r="C32" s="197"/>
      <c r="D32" s="197"/>
      <c r="E32" s="197"/>
      <c r="F32" s="197"/>
      <c r="G32" s="197"/>
      <c r="H32" s="197"/>
      <c r="I32" s="197"/>
    </row>
    <row r="33" ht="15" customHeight="1" spans="1:9">
      <c r="A33" s="197"/>
      <c r="B33" s="197"/>
      <c r="C33" s="197"/>
      <c r="D33" s="197"/>
      <c r="E33" s="197"/>
      <c r="F33" s="197"/>
      <c r="G33" s="197"/>
      <c r="H33" s="197"/>
      <c r="I33" s="197"/>
    </row>
    <row r="34" ht="15" customHeight="1" spans="1:9">
      <c r="A34" s="197"/>
      <c r="B34" s="197"/>
      <c r="C34" s="197"/>
      <c r="D34" s="197"/>
      <c r="E34" s="197"/>
      <c r="F34" s="197"/>
      <c r="G34" s="197"/>
      <c r="H34" s="197"/>
      <c r="I34" s="197"/>
    </row>
    <row r="35" ht="15" customHeight="1" spans="1:9">
      <c r="A35" s="197"/>
      <c r="B35" s="197"/>
      <c r="C35" s="197"/>
      <c r="D35" s="197"/>
      <c r="E35" s="197"/>
      <c r="F35" s="197"/>
      <c r="G35" s="197"/>
      <c r="H35" s="197"/>
      <c r="I35" s="197"/>
    </row>
    <row r="36" ht="15" customHeight="1" spans="1:9">
      <c r="A36" s="197"/>
      <c r="B36" s="197"/>
      <c r="C36" s="197"/>
      <c r="D36" s="197"/>
      <c r="E36" s="197"/>
      <c r="F36" s="197"/>
      <c r="G36" s="197"/>
      <c r="H36" s="197"/>
      <c r="I36" s="197"/>
    </row>
    <row r="37" ht="15" customHeight="1" spans="1:9">
      <c r="A37" s="197"/>
      <c r="B37" s="197"/>
      <c r="C37" s="197"/>
      <c r="D37" s="197"/>
      <c r="E37" s="197"/>
      <c r="F37" s="197"/>
      <c r="G37" s="197"/>
      <c r="H37" s="197"/>
      <c r="I37" s="197"/>
    </row>
    <row r="38" ht="15" customHeight="1" spans="1:9">
      <c r="A38" s="197"/>
      <c r="B38" s="197"/>
      <c r="C38" s="197"/>
      <c r="D38" s="197"/>
      <c r="E38" s="197"/>
      <c r="F38" s="197"/>
      <c r="G38" s="197"/>
      <c r="H38" s="197"/>
      <c r="I38" s="197"/>
    </row>
    <row r="39" ht="15" customHeight="1" spans="1:9">
      <c r="A39" s="197"/>
      <c r="B39" s="197"/>
      <c r="C39" s="197"/>
      <c r="D39" s="197"/>
      <c r="E39" s="197"/>
      <c r="F39" s="197"/>
      <c r="G39" s="197"/>
      <c r="H39" s="197"/>
      <c r="I39" s="197"/>
    </row>
    <row r="40" ht="15" customHeight="1" spans="1:9">
      <c r="A40" s="197"/>
      <c r="B40" s="197"/>
      <c r="C40" s="197"/>
      <c r="D40" s="197"/>
      <c r="E40" s="197"/>
      <c r="F40" s="197"/>
      <c r="G40" s="197"/>
      <c r="H40" s="197"/>
      <c r="I40" s="197"/>
    </row>
    <row r="41" ht="15" customHeight="1" spans="1:9">
      <c r="A41" s="197"/>
      <c r="B41" s="197"/>
      <c r="C41" s="197"/>
      <c r="D41" s="197"/>
      <c r="E41" s="197"/>
      <c r="F41" s="197"/>
      <c r="G41" s="197"/>
      <c r="H41" s="197"/>
      <c r="I41" s="197"/>
    </row>
    <row r="42" ht="15" customHeight="1" spans="1:9">
      <c r="A42" s="197"/>
      <c r="B42" s="197"/>
      <c r="C42" s="197"/>
      <c r="D42" s="197"/>
      <c r="E42" s="197"/>
      <c r="F42" s="197"/>
      <c r="G42" s="197"/>
      <c r="H42" s="197"/>
      <c r="I42" s="197"/>
    </row>
    <row r="43" ht="15" customHeight="1" spans="1:9">
      <c r="A43" s="197"/>
      <c r="B43" s="197"/>
      <c r="C43" s="197"/>
      <c r="D43" s="197"/>
      <c r="E43" s="197"/>
      <c r="F43" s="197"/>
      <c r="G43" s="197"/>
      <c r="H43" s="197"/>
      <c r="I43" s="197"/>
    </row>
    <row r="44" ht="15" customHeight="1" spans="1:9">
      <c r="A44" s="197"/>
      <c r="B44" s="197"/>
      <c r="C44" s="197"/>
      <c r="D44" s="197"/>
      <c r="E44" s="197"/>
      <c r="F44" s="197"/>
      <c r="G44" s="197"/>
      <c r="H44" s="197"/>
      <c r="I44" s="197"/>
    </row>
    <row r="45" ht="15" customHeight="1" spans="1:9">
      <c r="A45" s="197"/>
      <c r="B45" s="197"/>
      <c r="C45" s="197"/>
      <c r="D45" s="197"/>
      <c r="E45" s="197"/>
      <c r="F45" s="197"/>
      <c r="G45" s="197"/>
      <c r="H45" s="197"/>
      <c r="I45" s="197"/>
    </row>
    <row r="46" ht="15" customHeight="1" spans="1:9">
      <c r="A46" s="197"/>
      <c r="B46" s="197"/>
      <c r="C46" s="197"/>
      <c r="D46" s="197"/>
      <c r="E46" s="197"/>
      <c r="F46" s="197"/>
      <c r="G46" s="197"/>
      <c r="H46" s="197"/>
      <c r="I46" s="197"/>
    </row>
  </sheetData>
  <mergeCells count="7">
    <mergeCell ref="B1:G1"/>
    <mergeCell ref="F2:G2"/>
    <mergeCell ref="D3:F3"/>
    <mergeCell ref="A3:A4"/>
    <mergeCell ref="B3:B4"/>
    <mergeCell ref="C3:C4"/>
    <mergeCell ref="G3:G4"/>
  </mergeCells>
  <printOptions horizontalCentered="1"/>
  <pageMargins left="0.984027777777778" right="0.984027777777778" top="0.865277777777778" bottom="0.865277777777778" header="0.259027777777778" footer="0.2"/>
  <pageSetup paperSize="9" orientation="landscape" verticalDpi="18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zoomScale="85" zoomScaleNormal="85" workbookViewId="0">
      <pane ySplit="4" topLeftCell="A5" activePane="bottomLeft" state="frozenSplit"/>
      <selection/>
      <selection pane="bottomLeft" activeCell="A1" sqref="A1:D1"/>
    </sheetView>
  </sheetViews>
  <sheetFormatPr defaultColWidth="9" defaultRowHeight="20.15" customHeight="1"/>
  <cols>
    <col min="1" max="1" width="34.75" style="379" customWidth="1"/>
    <col min="2" max="2" width="29.5" style="379" hidden="1" customWidth="1"/>
    <col min="3" max="3" width="18.0833333333333" style="379" customWidth="1"/>
    <col min="4" max="4" width="29.5" style="379" customWidth="1"/>
    <col min="5" max="16384" width="9" style="379"/>
  </cols>
  <sheetData>
    <row r="1" ht="30" customHeight="1" spans="1:9">
      <c r="A1" s="380" t="s">
        <v>161</v>
      </c>
      <c r="B1" s="380"/>
      <c r="C1" s="380"/>
      <c r="D1" s="380"/>
      <c r="E1" s="381"/>
      <c r="F1" s="381"/>
      <c r="G1" s="382"/>
      <c r="H1" s="382"/>
      <c r="I1" s="382"/>
    </row>
    <row r="2" s="378" customFormat="1" ht="17" customHeight="1" spans="1:9">
      <c r="A2" s="92" t="s">
        <v>162</v>
      </c>
      <c r="B2" s="383"/>
      <c r="C2" s="383"/>
      <c r="D2" s="384" t="s">
        <v>47</v>
      </c>
      <c r="E2" s="383"/>
      <c r="F2" s="383"/>
      <c r="G2" s="383"/>
      <c r="H2" s="383"/>
      <c r="I2" s="383"/>
    </row>
    <row r="3" ht="15" customHeight="1" spans="1:9">
      <c r="A3" s="385" t="s">
        <v>116</v>
      </c>
      <c r="B3" s="385" t="s">
        <v>85</v>
      </c>
      <c r="C3" s="385" t="s">
        <v>117</v>
      </c>
      <c r="D3" s="385" t="s">
        <v>118</v>
      </c>
      <c r="E3" s="382"/>
      <c r="F3" s="382"/>
      <c r="G3" s="382"/>
      <c r="H3" s="382"/>
      <c r="I3" s="382"/>
    </row>
    <row r="4" ht="15" customHeight="1" spans="1:9">
      <c r="A4" s="386"/>
      <c r="B4" s="386"/>
      <c r="C4" s="386"/>
      <c r="D4" s="386"/>
      <c r="E4" s="382"/>
      <c r="F4" s="382"/>
      <c r="G4" s="382"/>
      <c r="H4" s="382"/>
      <c r="I4" s="382"/>
    </row>
    <row r="5" ht="18" customHeight="1" spans="1:9">
      <c r="A5" s="387" t="s">
        <v>58</v>
      </c>
      <c r="B5" s="387">
        <f>SUM(B6:B18)</f>
        <v>21319</v>
      </c>
      <c r="C5" s="387">
        <f>SUM(C6:C20)</f>
        <v>21790</v>
      </c>
      <c r="D5" s="388">
        <f t="shared" ref="D5:D18" si="0">C5/B5-1</f>
        <v>0.0220929687133542</v>
      </c>
      <c r="E5" s="382"/>
      <c r="F5" s="382"/>
      <c r="G5" s="382"/>
      <c r="H5" s="382"/>
      <c r="I5" s="382"/>
    </row>
    <row r="6" ht="18" customHeight="1" spans="1:9">
      <c r="A6" s="387" t="s">
        <v>119</v>
      </c>
      <c r="B6" s="63">
        <v>5032</v>
      </c>
      <c r="C6" s="387">
        <v>5800</v>
      </c>
      <c r="D6" s="388">
        <f t="shared" si="0"/>
        <v>0.152623211446741</v>
      </c>
      <c r="E6" s="382"/>
      <c r="F6" s="382"/>
      <c r="G6" s="382"/>
      <c r="H6" s="382"/>
      <c r="I6" s="382"/>
    </row>
    <row r="7" ht="18" customHeight="1" spans="1:9">
      <c r="A7" s="387" t="s">
        <v>120</v>
      </c>
      <c r="B7" s="63">
        <v>45</v>
      </c>
      <c r="C7" s="387"/>
      <c r="D7" s="388">
        <f t="shared" si="0"/>
        <v>-1</v>
      </c>
      <c r="E7" s="382"/>
      <c r="F7" s="382"/>
      <c r="G7" s="382"/>
      <c r="H7" s="382"/>
      <c r="I7" s="382"/>
    </row>
    <row r="8" ht="18" customHeight="1" spans="1:9">
      <c r="A8" s="387" t="s">
        <v>61</v>
      </c>
      <c r="B8" s="63">
        <v>634</v>
      </c>
      <c r="C8" s="387">
        <v>700</v>
      </c>
      <c r="D8" s="388">
        <f t="shared" si="0"/>
        <v>0.10410094637224</v>
      </c>
      <c r="E8" s="382"/>
      <c r="F8" s="382"/>
      <c r="G8" s="382"/>
      <c r="H8" s="382"/>
      <c r="I8" s="382"/>
    </row>
    <row r="9" ht="18" customHeight="1" spans="1:9">
      <c r="A9" s="387" t="s">
        <v>62</v>
      </c>
      <c r="B9" s="63">
        <v>854</v>
      </c>
      <c r="C9" s="387">
        <v>900</v>
      </c>
      <c r="D9" s="388">
        <f t="shared" si="0"/>
        <v>0.053864168618267</v>
      </c>
      <c r="E9" s="382"/>
      <c r="F9" s="382"/>
      <c r="G9" s="382"/>
      <c r="H9" s="382"/>
      <c r="I9" s="382"/>
    </row>
    <row r="10" ht="18" customHeight="1" spans="1:9">
      <c r="A10" s="387" t="s">
        <v>121</v>
      </c>
      <c r="B10" s="63">
        <v>82</v>
      </c>
      <c r="C10" s="387">
        <v>100</v>
      </c>
      <c r="D10" s="388">
        <f t="shared" si="0"/>
        <v>0.219512195121951</v>
      </c>
      <c r="E10" s="382"/>
      <c r="F10" s="382"/>
      <c r="G10" s="382"/>
      <c r="H10" s="382"/>
      <c r="I10" s="382"/>
    </row>
    <row r="11" ht="18" customHeight="1" spans="1:9">
      <c r="A11" s="387" t="s">
        <v>69</v>
      </c>
      <c r="B11" s="63">
        <v>1464</v>
      </c>
      <c r="C11" s="387">
        <v>1800</v>
      </c>
      <c r="D11" s="388">
        <f t="shared" si="0"/>
        <v>0.229508196721312</v>
      </c>
      <c r="E11" s="382"/>
      <c r="F11" s="382"/>
      <c r="G11" s="382"/>
      <c r="H11" s="382"/>
      <c r="I11" s="382"/>
    </row>
    <row r="12" ht="18" customHeight="1" spans="1:9">
      <c r="A12" s="387" t="s">
        <v>64</v>
      </c>
      <c r="B12" s="63">
        <v>475</v>
      </c>
      <c r="C12" s="387">
        <v>600</v>
      </c>
      <c r="D12" s="388">
        <f t="shared" si="0"/>
        <v>0.263157894736842</v>
      </c>
      <c r="E12" s="382"/>
      <c r="F12" s="382"/>
      <c r="G12" s="382"/>
      <c r="H12" s="382"/>
      <c r="I12" s="382"/>
    </row>
    <row r="13" ht="18" customHeight="1" spans="1:9">
      <c r="A13" s="387" t="s">
        <v>65</v>
      </c>
      <c r="B13" s="63">
        <v>324</v>
      </c>
      <c r="C13" s="387">
        <v>400</v>
      </c>
      <c r="D13" s="388">
        <f t="shared" si="0"/>
        <v>0.234567901234568</v>
      </c>
      <c r="E13" s="382"/>
      <c r="F13" s="382"/>
      <c r="G13" s="382"/>
      <c r="H13" s="382"/>
      <c r="I13" s="382"/>
    </row>
    <row r="14" ht="18" customHeight="1" spans="1:9">
      <c r="A14" s="387" t="s">
        <v>66</v>
      </c>
      <c r="B14" s="63">
        <v>584</v>
      </c>
      <c r="C14" s="387">
        <v>650</v>
      </c>
      <c r="D14" s="388">
        <f t="shared" si="0"/>
        <v>0.113013698630137</v>
      </c>
      <c r="E14" s="382"/>
      <c r="F14" s="382"/>
      <c r="G14" s="382"/>
      <c r="H14" s="382"/>
      <c r="I14" s="382"/>
    </row>
    <row r="15" ht="18" customHeight="1" spans="1:9">
      <c r="A15" s="387" t="s">
        <v>67</v>
      </c>
      <c r="B15" s="63">
        <v>2465</v>
      </c>
      <c r="C15" s="387">
        <v>2850</v>
      </c>
      <c r="D15" s="388">
        <f t="shared" si="0"/>
        <v>0.156186612576065</v>
      </c>
      <c r="E15" s="382"/>
      <c r="F15" s="382"/>
      <c r="G15" s="382"/>
      <c r="H15" s="382"/>
      <c r="I15" s="382"/>
    </row>
    <row r="16" ht="18" customHeight="1" spans="1:9">
      <c r="A16" s="387" t="s">
        <v>122</v>
      </c>
      <c r="B16" s="63">
        <v>472</v>
      </c>
      <c r="C16" s="387">
        <v>500</v>
      </c>
      <c r="D16" s="388">
        <f t="shared" si="0"/>
        <v>0.0593220338983051</v>
      </c>
      <c r="E16" s="382"/>
      <c r="F16" s="382"/>
      <c r="G16" s="382"/>
      <c r="H16" s="382"/>
      <c r="I16" s="382"/>
    </row>
    <row r="17" ht="18" customHeight="1" spans="1:9">
      <c r="A17" s="387" t="s">
        <v>70</v>
      </c>
      <c r="B17" s="63">
        <v>2537</v>
      </c>
      <c r="C17" s="387">
        <v>2100</v>
      </c>
      <c r="D17" s="388">
        <f t="shared" si="0"/>
        <v>-0.172250689791092</v>
      </c>
      <c r="E17" s="382"/>
      <c r="F17" s="382"/>
      <c r="G17" s="382"/>
      <c r="H17" s="382"/>
      <c r="I17" s="382"/>
    </row>
    <row r="18" ht="18" customHeight="1" spans="1:9">
      <c r="A18" s="387" t="s">
        <v>71</v>
      </c>
      <c r="B18" s="63">
        <v>6351</v>
      </c>
      <c r="C18" s="63">
        <v>5390</v>
      </c>
      <c r="D18" s="388">
        <f t="shared" si="0"/>
        <v>-0.151314753582113</v>
      </c>
      <c r="E18" s="382"/>
      <c r="F18" s="382"/>
      <c r="G18" s="382"/>
      <c r="H18" s="382"/>
      <c r="I18" s="382"/>
    </row>
    <row r="19" ht="18" customHeight="1" spans="1:9">
      <c r="A19" s="387" t="s">
        <v>123</v>
      </c>
      <c r="B19" s="63"/>
      <c r="C19" s="63"/>
      <c r="D19" s="388"/>
      <c r="E19" s="382"/>
      <c r="F19" s="382"/>
      <c r="G19" s="382"/>
      <c r="H19" s="382"/>
      <c r="I19" s="382"/>
    </row>
    <row r="20" ht="18" customHeight="1" spans="1:9">
      <c r="A20" s="387" t="s">
        <v>124</v>
      </c>
      <c r="B20" s="63"/>
      <c r="C20" s="63"/>
      <c r="D20" s="388"/>
      <c r="E20" s="382"/>
      <c r="F20" s="382"/>
      <c r="G20" s="382"/>
      <c r="H20" s="382"/>
      <c r="I20" s="382"/>
    </row>
    <row r="21" ht="18" customHeight="1" spans="1:9">
      <c r="A21" s="389" t="s">
        <v>73</v>
      </c>
      <c r="B21" s="382">
        <f>SUM(B22:B27)</f>
        <v>4580</v>
      </c>
      <c r="C21" s="389">
        <f>SUM(C22:C27)</f>
        <v>7260</v>
      </c>
      <c r="D21" s="388">
        <f t="shared" ref="D21:D24" si="1">C21/B21-1</f>
        <v>0.585152838427948</v>
      </c>
      <c r="E21" s="382"/>
      <c r="F21" s="382"/>
      <c r="G21" s="382"/>
      <c r="H21" s="382"/>
      <c r="I21" s="382"/>
    </row>
    <row r="22" ht="18" customHeight="1" spans="1:9">
      <c r="A22" s="387" t="s">
        <v>74</v>
      </c>
      <c r="B22" s="390">
        <v>809</v>
      </c>
      <c r="C22" s="387">
        <v>1500</v>
      </c>
      <c r="D22" s="388">
        <f t="shared" si="1"/>
        <v>0.854140914709518</v>
      </c>
      <c r="E22" s="382"/>
      <c r="F22" s="382"/>
      <c r="G22" s="382"/>
      <c r="H22" s="382"/>
      <c r="I22" s="382"/>
    </row>
    <row r="23" ht="18" customHeight="1" spans="1:9">
      <c r="A23" s="387" t="s">
        <v>75</v>
      </c>
      <c r="B23" s="63">
        <v>1921</v>
      </c>
      <c r="C23" s="387">
        <v>2650</v>
      </c>
      <c r="D23" s="388">
        <f t="shared" si="1"/>
        <v>0.37948984903696</v>
      </c>
      <c r="E23" s="382"/>
      <c r="F23" s="382"/>
      <c r="G23" s="382"/>
      <c r="H23" s="382"/>
      <c r="I23" s="382"/>
    </row>
    <row r="24" ht="18" customHeight="1" spans="1:9">
      <c r="A24" s="387" t="s">
        <v>76</v>
      </c>
      <c r="B24" s="63">
        <v>224</v>
      </c>
      <c r="C24" s="387">
        <v>250</v>
      </c>
      <c r="D24" s="388">
        <f t="shared" si="1"/>
        <v>0.116071428571429</v>
      </c>
      <c r="E24" s="382"/>
      <c r="F24" s="382"/>
      <c r="G24" s="382"/>
      <c r="H24" s="382"/>
      <c r="I24" s="382"/>
    </row>
    <row r="25" ht="18" customHeight="1" spans="1:9">
      <c r="A25" s="387" t="s">
        <v>77</v>
      </c>
      <c r="B25" s="63"/>
      <c r="C25" s="387"/>
      <c r="D25" s="388"/>
      <c r="E25" s="382"/>
      <c r="F25" s="382"/>
      <c r="G25" s="382"/>
      <c r="H25" s="382"/>
      <c r="I25" s="382"/>
    </row>
    <row r="26" ht="18" customHeight="1" spans="1:9">
      <c r="A26" s="387" t="s">
        <v>125</v>
      </c>
      <c r="B26" s="63">
        <v>1626</v>
      </c>
      <c r="C26" s="387">
        <v>2860</v>
      </c>
      <c r="D26" s="388">
        <f>C26/B26-1</f>
        <v>0.758917589175892</v>
      </c>
      <c r="E26" s="382"/>
      <c r="F26" s="382"/>
      <c r="G26" s="382"/>
      <c r="H26" s="382"/>
      <c r="I26" s="382"/>
    </row>
    <row r="27" ht="18" customHeight="1" spans="1:9">
      <c r="A27" s="391" t="s">
        <v>79</v>
      </c>
      <c r="B27" s="387"/>
      <c r="C27" s="387"/>
      <c r="D27" s="388"/>
      <c r="E27" s="382"/>
      <c r="F27" s="382"/>
      <c r="G27" s="382"/>
      <c r="H27" s="382"/>
      <c r="I27" s="382"/>
    </row>
    <row r="28" ht="18" customHeight="1" spans="1:9">
      <c r="A28" s="392" t="s">
        <v>126</v>
      </c>
      <c r="B28" s="387">
        <f>B5+B21</f>
        <v>25899</v>
      </c>
      <c r="C28" s="387">
        <f>C5+C21</f>
        <v>29050</v>
      </c>
      <c r="D28" s="388">
        <f>C28/B28-1</f>
        <v>0.121664929147844</v>
      </c>
      <c r="E28" s="382"/>
      <c r="F28" s="382"/>
      <c r="G28" s="382"/>
      <c r="H28" s="382"/>
      <c r="I28" s="382"/>
    </row>
    <row r="29" ht="18" customHeight="1" spans="1:9">
      <c r="A29" s="387" t="s">
        <v>163</v>
      </c>
      <c r="B29" s="387"/>
      <c r="C29" s="387">
        <f>C30</f>
        <v>47586</v>
      </c>
      <c r="D29" s="387"/>
      <c r="E29" s="382"/>
      <c r="F29" s="382"/>
      <c r="G29" s="382"/>
      <c r="H29" s="382"/>
      <c r="I29" s="382"/>
    </row>
    <row r="30" ht="18" customHeight="1" spans="1:9">
      <c r="A30" s="387" t="s">
        <v>164</v>
      </c>
      <c r="B30" s="387"/>
      <c r="C30" s="387">
        <f>C31+C32+C33</f>
        <v>47586</v>
      </c>
      <c r="D30" s="387"/>
      <c r="E30" s="382"/>
      <c r="F30" s="382"/>
      <c r="G30" s="382"/>
      <c r="H30" s="382"/>
      <c r="I30" s="382"/>
    </row>
    <row r="31" ht="18" customHeight="1" spans="1:9">
      <c r="A31" s="387" t="s">
        <v>165</v>
      </c>
      <c r="B31" s="387"/>
      <c r="C31" s="387">
        <v>1187</v>
      </c>
      <c r="D31" s="387"/>
      <c r="E31" s="382"/>
      <c r="F31" s="382"/>
      <c r="G31" s="382"/>
      <c r="H31" s="382"/>
      <c r="I31" s="382"/>
    </row>
    <row r="32" ht="18" customHeight="1" spans="1:9">
      <c r="A32" s="387" t="s">
        <v>166</v>
      </c>
      <c r="B32" s="387"/>
      <c r="C32" s="387">
        <v>7399</v>
      </c>
      <c r="D32" s="387"/>
      <c r="E32" s="382"/>
      <c r="F32" s="382"/>
      <c r="G32" s="382"/>
      <c r="H32" s="382"/>
      <c r="I32" s="382"/>
    </row>
    <row r="33" ht="18" customHeight="1" spans="1:9">
      <c r="A33" s="387" t="s">
        <v>167</v>
      </c>
      <c r="B33" s="387"/>
      <c r="C33" s="387">
        <v>39000</v>
      </c>
      <c r="D33" s="387"/>
      <c r="E33" s="382"/>
      <c r="F33" s="382"/>
      <c r="G33" s="382"/>
      <c r="H33" s="382"/>
      <c r="I33" s="382"/>
    </row>
    <row r="34" ht="18" customHeight="1" spans="1:9">
      <c r="A34" s="387" t="s">
        <v>168</v>
      </c>
      <c r="B34" s="387"/>
      <c r="C34" s="387">
        <v>2869</v>
      </c>
      <c r="D34" s="387"/>
      <c r="E34" s="382"/>
      <c r="F34" s="382"/>
      <c r="G34" s="382"/>
      <c r="H34" s="382"/>
      <c r="I34" s="382"/>
    </row>
    <row r="35" ht="18" customHeight="1" spans="1:9">
      <c r="A35" s="387" t="s">
        <v>169</v>
      </c>
      <c r="B35" s="387"/>
      <c r="C35" s="387">
        <f>C36+C37+C38</f>
        <v>1100</v>
      </c>
      <c r="D35" s="387"/>
      <c r="E35" s="382"/>
      <c r="F35" s="382"/>
      <c r="G35" s="382"/>
      <c r="H35" s="382"/>
      <c r="I35" s="382"/>
    </row>
    <row r="36" ht="18" customHeight="1" spans="1:9">
      <c r="A36" s="387" t="s">
        <v>170</v>
      </c>
      <c r="B36" s="387"/>
      <c r="C36" s="387"/>
      <c r="D36" s="387"/>
      <c r="E36" s="382"/>
      <c r="F36" s="382"/>
      <c r="G36" s="382"/>
      <c r="H36" s="382"/>
      <c r="I36" s="382"/>
    </row>
    <row r="37" ht="18" customHeight="1" spans="1:9">
      <c r="A37" s="387" t="s">
        <v>171</v>
      </c>
      <c r="B37" s="387"/>
      <c r="C37" s="387"/>
      <c r="D37" s="387"/>
      <c r="E37" s="382"/>
      <c r="F37" s="382"/>
      <c r="G37" s="382"/>
      <c r="H37" s="382"/>
      <c r="I37" s="382"/>
    </row>
    <row r="38" ht="18" customHeight="1" spans="1:9">
      <c r="A38" s="387" t="s">
        <v>172</v>
      </c>
      <c r="B38" s="387"/>
      <c r="C38" s="387">
        <v>1100</v>
      </c>
      <c r="D38" s="387"/>
      <c r="E38" s="382"/>
      <c r="F38" s="382"/>
      <c r="G38" s="382"/>
      <c r="H38" s="382"/>
      <c r="I38" s="382"/>
    </row>
    <row r="39" ht="18" customHeight="1" spans="1:9">
      <c r="A39" s="387" t="s">
        <v>173</v>
      </c>
      <c r="B39" s="387"/>
      <c r="C39" s="387">
        <v>1239</v>
      </c>
      <c r="D39" s="387"/>
      <c r="E39" s="382"/>
      <c r="F39" s="382"/>
      <c r="G39" s="382"/>
      <c r="H39" s="382"/>
      <c r="I39" s="382"/>
    </row>
    <row r="40" ht="18" customHeight="1" spans="1:9">
      <c r="A40" s="392" t="s">
        <v>138</v>
      </c>
      <c r="B40" s="387"/>
      <c r="C40" s="387">
        <f>C28+C29+C35+C39+C34</f>
        <v>81844</v>
      </c>
      <c r="D40" s="387"/>
      <c r="E40" s="382"/>
      <c r="F40" s="382"/>
      <c r="G40" s="382"/>
      <c r="H40" s="382"/>
      <c r="I40" s="382"/>
    </row>
    <row r="41" ht="15" customHeight="1" spans="1:9">
      <c r="A41" s="382"/>
      <c r="B41" s="382"/>
      <c r="C41" s="382"/>
      <c r="D41" s="382"/>
      <c r="E41" s="382"/>
      <c r="F41" s="382"/>
      <c r="G41" s="382"/>
      <c r="H41" s="382"/>
      <c r="I41" s="382"/>
    </row>
    <row r="42" ht="15" customHeight="1" spans="1:9">
      <c r="A42" s="382"/>
      <c r="B42" s="382"/>
      <c r="C42" s="382"/>
      <c r="D42" s="382"/>
      <c r="E42" s="382"/>
      <c r="F42" s="382"/>
      <c r="G42" s="382"/>
      <c r="H42" s="382"/>
      <c r="I42" s="382"/>
    </row>
    <row r="43" ht="15" customHeight="1" spans="1:9">
      <c r="A43" s="382"/>
      <c r="B43" s="382"/>
      <c r="C43" s="382"/>
      <c r="D43" s="382"/>
      <c r="E43" s="382"/>
      <c r="F43" s="382"/>
      <c r="G43" s="382"/>
      <c r="H43" s="382"/>
      <c r="I43" s="382"/>
    </row>
    <row r="44" ht="15" customHeight="1" spans="1:9">
      <c r="A44" s="382"/>
      <c r="B44" s="382"/>
      <c r="C44" s="382"/>
      <c r="D44" s="382"/>
      <c r="E44" s="382"/>
      <c r="F44" s="382"/>
      <c r="G44" s="382"/>
      <c r="H44" s="382"/>
      <c r="I44" s="382"/>
    </row>
    <row r="45" ht="15" customHeight="1" spans="1:9">
      <c r="A45" s="382"/>
      <c r="B45" s="382"/>
      <c r="C45" s="382"/>
      <c r="D45" s="382"/>
      <c r="E45" s="382"/>
      <c r="F45" s="382"/>
      <c r="G45" s="382"/>
      <c r="H45" s="382"/>
      <c r="I45" s="382"/>
    </row>
    <row r="46" ht="15" customHeight="1" spans="1:9">
      <c r="A46" s="382"/>
      <c r="B46" s="382"/>
      <c r="C46" s="382"/>
      <c r="D46" s="382"/>
      <c r="E46" s="382"/>
      <c r="F46" s="382"/>
      <c r="G46" s="382"/>
      <c r="H46" s="382"/>
      <c r="I46" s="382"/>
    </row>
  </sheetData>
  <mergeCells count="5">
    <mergeCell ref="A1:D1"/>
    <mergeCell ref="A3:A4"/>
    <mergeCell ref="B3:B4"/>
    <mergeCell ref="C3:C4"/>
    <mergeCell ref="D3:D4"/>
  </mergeCells>
  <printOptions horizontalCentered="1"/>
  <pageMargins left="0.984027777777778" right="0.984027777777778" top="0.984027777777778" bottom="0.984027777777778" header="0.220138888888889" footer="0.2"/>
  <pageSetup paperSize="9" scale="90"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showZeros="0" zoomScale="85" zoomScaleNormal="85" topLeftCell="B1" workbookViewId="0">
      <selection activeCell="B1" sqref="B1:G1"/>
    </sheetView>
  </sheetViews>
  <sheetFormatPr defaultColWidth="9" defaultRowHeight="12.75"/>
  <cols>
    <col min="1" max="1" width="5.58333333333333" style="353" hidden="1" customWidth="1"/>
    <col min="2" max="2" width="30" style="353" customWidth="1"/>
    <col min="3" max="3" width="14.6666666666667" style="353" customWidth="1"/>
    <col min="4" max="5" width="18.0833333333333" style="353" customWidth="1"/>
    <col min="6" max="6" width="14.4166666666667" style="353" customWidth="1"/>
    <col min="7" max="7" width="18.0833333333333" style="353" customWidth="1"/>
    <col min="8" max="8" width="8.58333333333333" style="353" customWidth="1"/>
    <col min="9" max="16384" width="9" style="353"/>
  </cols>
  <sheetData>
    <row r="1" ht="24" customHeight="1" spans="1:9">
      <c r="A1" s="354" t="s">
        <v>139</v>
      </c>
      <c r="B1" s="355" t="s">
        <v>174</v>
      </c>
      <c r="C1" s="355"/>
      <c r="D1" s="355"/>
      <c r="E1" s="355"/>
      <c r="F1" s="355"/>
      <c r="G1" s="355"/>
      <c r="H1" s="219"/>
      <c r="I1" s="219"/>
    </row>
    <row r="2" s="351" customFormat="1" ht="22" customHeight="1" spans="1:9">
      <c r="A2" s="356" t="s">
        <v>83</v>
      </c>
      <c r="B2" s="357" t="s">
        <v>175</v>
      </c>
      <c r="C2" s="358"/>
      <c r="D2" s="358"/>
      <c r="E2" s="358"/>
      <c r="F2" s="359" t="s">
        <v>143</v>
      </c>
      <c r="G2" s="359"/>
      <c r="H2" s="360"/>
      <c r="I2" s="360"/>
    </row>
    <row r="3" s="352" customFormat="1" ht="16" customHeight="1" spans="1:9">
      <c r="A3" s="361" t="s">
        <v>54</v>
      </c>
      <c r="B3" s="225" t="s">
        <v>144</v>
      </c>
      <c r="C3" s="362" t="s">
        <v>145</v>
      </c>
      <c r="D3" s="362" t="s">
        <v>117</v>
      </c>
      <c r="E3" s="362"/>
      <c r="F3" s="362"/>
      <c r="G3" s="363" t="s">
        <v>118</v>
      </c>
      <c r="H3" s="360"/>
      <c r="I3" s="360"/>
    </row>
    <row r="4" s="352" customFormat="1" ht="16" customHeight="1" spans="1:9">
      <c r="A4" s="361"/>
      <c r="B4" s="225"/>
      <c r="C4" s="364"/>
      <c r="D4" s="362" t="s">
        <v>146</v>
      </c>
      <c r="E4" s="362" t="s">
        <v>147</v>
      </c>
      <c r="F4" s="225" t="s">
        <v>148</v>
      </c>
      <c r="G4" s="363"/>
      <c r="H4" s="360"/>
      <c r="I4" s="360"/>
    </row>
    <row r="5" s="352" customFormat="1" ht="16" customHeight="1" spans="1:9">
      <c r="A5" s="365"/>
      <c r="B5" s="366" t="s">
        <v>87</v>
      </c>
      <c r="C5" s="225">
        <v>9089</v>
      </c>
      <c r="D5" s="367">
        <v>8462</v>
      </c>
      <c r="E5" s="368">
        <v>434</v>
      </c>
      <c r="F5" s="369">
        <f t="shared" ref="F5:F27" si="0">SUM(D5:E5)</f>
        <v>8896</v>
      </c>
      <c r="G5" s="370">
        <f t="shared" ref="G5:G8" si="1">(F5/C5-1)*100</f>
        <v>-2.12344592364396</v>
      </c>
      <c r="H5" s="360"/>
      <c r="I5" s="360"/>
    </row>
    <row r="6" s="352" customFormat="1" ht="16" customHeight="1" spans="1:9">
      <c r="A6" s="365"/>
      <c r="B6" s="366" t="s">
        <v>88</v>
      </c>
      <c r="C6" s="225">
        <v>33</v>
      </c>
      <c r="D6" s="371">
        <v>36</v>
      </c>
      <c r="E6" s="372"/>
      <c r="F6" s="369">
        <f t="shared" si="0"/>
        <v>36</v>
      </c>
      <c r="G6" s="370">
        <f t="shared" si="1"/>
        <v>9.09090909090908</v>
      </c>
      <c r="H6" s="360"/>
      <c r="I6" s="360"/>
    </row>
    <row r="7" s="352" customFormat="1" ht="16" customHeight="1" spans="1:9">
      <c r="A7" s="365"/>
      <c r="B7" s="366" t="s">
        <v>89</v>
      </c>
      <c r="C7" s="225">
        <v>4032</v>
      </c>
      <c r="D7" s="371">
        <v>2562</v>
      </c>
      <c r="E7" s="372">
        <v>300</v>
      </c>
      <c r="F7" s="369">
        <f t="shared" si="0"/>
        <v>2862</v>
      </c>
      <c r="G7" s="370">
        <f t="shared" si="1"/>
        <v>-29.0178571428571</v>
      </c>
      <c r="H7" s="360"/>
      <c r="I7" s="360"/>
    </row>
    <row r="8" s="352" customFormat="1" ht="16" customHeight="1" spans="1:9">
      <c r="A8" s="365"/>
      <c r="B8" s="366" t="s">
        <v>90</v>
      </c>
      <c r="C8" s="225">
        <v>14620</v>
      </c>
      <c r="D8" s="371">
        <v>9268</v>
      </c>
      <c r="E8" s="372">
        <v>6000</v>
      </c>
      <c r="F8" s="369">
        <f t="shared" si="0"/>
        <v>15268</v>
      </c>
      <c r="G8" s="370">
        <f t="shared" si="1"/>
        <v>4.43228454172366</v>
      </c>
      <c r="H8" s="360"/>
      <c r="I8" s="360"/>
    </row>
    <row r="9" s="352" customFormat="1" ht="16" customHeight="1" spans="1:9">
      <c r="A9" s="365"/>
      <c r="B9" s="366" t="s">
        <v>91</v>
      </c>
      <c r="C9" s="225">
        <v>0</v>
      </c>
      <c r="D9" s="371">
        <v>100</v>
      </c>
      <c r="E9" s="372" t="s">
        <v>149</v>
      </c>
      <c r="F9" s="369">
        <f t="shared" si="0"/>
        <v>100</v>
      </c>
      <c r="G9" s="370"/>
      <c r="H9" s="360"/>
      <c r="I9" s="360"/>
    </row>
    <row r="10" s="352" customFormat="1" ht="16" customHeight="1" spans="1:9">
      <c r="A10" s="365"/>
      <c r="B10" s="366" t="s">
        <v>150</v>
      </c>
      <c r="C10" s="225">
        <v>471</v>
      </c>
      <c r="D10" s="371">
        <v>416</v>
      </c>
      <c r="E10" s="372">
        <v>275</v>
      </c>
      <c r="F10" s="369">
        <f t="shared" si="0"/>
        <v>691</v>
      </c>
      <c r="G10" s="370">
        <f t="shared" ref="G10:G18" si="2">(F10/C10-1)*100</f>
        <v>46.7091295116773</v>
      </c>
      <c r="H10" s="360"/>
      <c r="I10" s="360"/>
    </row>
    <row r="11" s="352" customFormat="1" ht="16" customHeight="1" spans="1:9">
      <c r="A11" s="365"/>
      <c r="B11" s="366" t="s">
        <v>93</v>
      </c>
      <c r="C11" s="225">
        <v>7612</v>
      </c>
      <c r="D11" s="371">
        <f>6476-1001</f>
        <v>5475</v>
      </c>
      <c r="E11" s="372">
        <v>3001</v>
      </c>
      <c r="F11" s="369">
        <f t="shared" si="0"/>
        <v>8476</v>
      </c>
      <c r="G11" s="370">
        <f t="shared" si="2"/>
        <v>11.3504992117709</v>
      </c>
      <c r="H11" s="360"/>
      <c r="I11" s="360"/>
    </row>
    <row r="12" s="352" customFormat="1" ht="16" customHeight="1" spans="1:9">
      <c r="A12" s="365"/>
      <c r="B12" s="366" t="s">
        <v>151</v>
      </c>
      <c r="C12" s="225">
        <v>1231</v>
      </c>
      <c r="D12" s="371">
        <v>1703</v>
      </c>
      <c r="E12" s="372">
        <v>500</v>
      </c>
      <c r="F12" s="369">
        <f t="shared" si="0"/>
        <v>2203</v>
      </c>
      <c r="G12" s="370">
        <f t="shared" si="2"/>
        <v>78.9601949634444</v>
      </c>
      <c r="H12" s="360"/>
      <c r="I12" s="360"/>
    </row>
    <row r="13" s="352" customFormat="1" ht="16" customHeight="1" spans="1:9">
      <c r="A13" s="365"/>
      <c r="B13" s="366" t="s">
        <v>95</v>
      </c>
      <c r="C13" s="225">
        <v>3580</v>
      </c>
      <c r="D13" s="371">
        <v>541</v>
      </c>
      <c r="E13" s="372">
        <v>690</v>
      </c>
      <c r="F13" s="369">
        <f t="shared" si="0"/>
        <v>1231</v>
      </c>
      <c r="G13" s="370">
        <f t="shared" si="2"/>
        <v>-65.6145251396648</v>
      </c>
      <c r="H13" s="360"/>
      <c r="I13" s="360"/>
    </row>
    <row r="14" s="352" customFormat="1" ht="16" customHeight="1" spans="1:9">
      <c r="A14" s="365"/>
      <c r="B14" s="366" t="s">
        <v>96</v>
      </c>
      <c r="C14" s="225">
        <v>11957</v>
      </c>
      <c r="D14" s="371">
        <v>746</v>
      </c>
      <c r="E14" s="372">
        <v>21000</v>
      </c>
      <c r="F14" s="369">
        <f t="shared" si="0"/>
        <v>21746</v>
      </c>
      <c r="G14" s="370">
        <f t="shared" si="2"/>
        <v>81.8683616291712</v>
      </c>
      <c r="H14" s="360"/>
      <c r="I14" s="360"/>
    </row>
    <row r="15" s="352" customFormat="1" ht="16" customHeight="1" spans="1:9">
      <c r="A15" s="365"/>
      <c r="B15" s="366" t="s">
        <v>97</v>
      </c>
      <c r="C15" s="225">
        <v>4938</v>
      </c>
      <c r="D15" s="371">
        <v>3231</v>
      </c>
      <c r="E15" s="372">
        <v>2500</v>
      </c>
      <c r="F15" s="369">
        <f t="shared" si="0"/>
        <v>5731</v>
      </c>
      <c r="G15" s="370">
        <f t="shared" si="2"/>
        <v>16.0591332523289</v>
      </c>
      <c r="H15" s="360"/>
      <c r="I15" s="360"/>
    </row>
    <row r="16" s="352" customFormat="1" ht="16" customHeight="1" spans="1:9">
      <c r="A16" s="365"/>
      <c r="B16" s="366" t="s">
        <v>98</v>
      </c>
      <c r="C16" s="225">
        <v>31</v>
      </c>
      <c r="D16" s="371">
        <v>110</v>
      </c>
      <c r="E16" s="372"/>
      <c r="F16" s="369">
        <f t="shared" si="0"/>
        <v>110</v>
      </c>
      <c r="G16" s="370">
        <f t="shared" si="2"/>
        <v>254.838709677419</v>
      </c>
      <c r="H16" s="360"/>
      <c r="I16" s="360"/>
    </row>
    <row r="17" s="352" customFormat="1" ht="16" customHeight="1" spans="1:9">
      <c r="A17" s="365"/>
      <c r="B17" s="366" t="s">
        <v>99</v>
      </c>
      <c r="C17" s="225">
        <v>883</v>
      </c>
      <c r="D17" s="371">
        <v>489</v>
      </c>
      <c r="E17" s="372">
        <v>1000</v>
      </c>
      <c r="F17" s="369">
        <f t="shared" si="0"/>
        <v>1489</v>
      </c>
      <c r="G17" s="370">
        <f t="shared" si="2"/>
        <v>68.6296715741789</v>
      </c>
      <c r="H17" s="360"/>
      <c r="I17" s="360"/>
    </row>
    <row r="18" s="352" customFormat="1" ht="16" customHeight="1" spans="1:9">
      <c r="A18" s="365"/>
      <c r="B18" s="366" t="s">
        <v>100</v>
      </c>
      <c r="C18" s="225">
        <v>550</v>
      </c>
      <c r="D18" s="371">
        <v>133</v>
      </c>
      <c r="E18" s="369">
        <v>100</v>
      </c>
      <c r="F18" s="369">
        <f t="shared" si="0"/>
        <v>233</v>
      </c>
      <c r="G18" s="370">
        <f t="shared" si="2"/>
        <v>-57.6363636363636</v>
      </c>
      <c r="H18" s="360"/>
      <c r="I18" s="360"/>
    </row>
    <row r="19" s="352" customFormat="1" ht="16" customHeight="1" spans="1:9">
      <c r="A19" s="365"/>
      <c r="B19" s="366" t="s">
        <v>152</v>
      </c>
      <c r="C19" s="225"/>
      <c r="D19" s="371">
        <v>70</v>
      </c>
      <c r="E19" s="369"/>
      <c r="F19" s="369">
        <f t="shared" si="0"/>
        <v>70</v>
      </c>
      <c r="G19" s="370"/>
      <c r="H19" s="360"/>
      <c r="I19" s="360"/>
    </row>
    <row r="20" s="352" customFormat="1" ht="16" customHeight="1" spans="1:9">
      <c r="A20" s="365"/>
      <c r="B20" s="366" t="s">
        <v>153</v>
      </c>
      <c r="C20" s="225">
        <v>379</v>
      </c>
      <c r="D20" s="371">
        <v>340</v>
      </c>
      <c r="E20" s="372">
        <v>200</v>
      </c>
      <c r="F20" s="369">
        <f t="shared" si="0"/>
        <v>540</v>
      </c>
      <c r="G20" s="370">
        <f t="shared" ref="G20:G27" si="3">(F20/C20-1)*100</f>
        <v>42.4802110817942</v>
      </c>
      <c r="H20" s="360"/>
      <c r="I20" s="360"/>
    </row>
    <row r="21" s="352" customFormat="1" ht="16" customHeight="1" spans="1:9">
      <c r="A21" s="365"/>
      <c r="B21" s="366" t="s">
        <v>154</v>
      </c>
      <c r="C21" s="225">
        <v>983</v>
      </c>
      <c r="D21" s="371">
        <v>1134</v>
      </c>
      <c r="E21" s="372">
        <v>3000</v>
      </c>
      <c r="F21" s="369">
        <f t="shared" si="0"/>
        <v>4134</v>
      </c>
      <c r="G21" s="370">
        <f t="shared" si="3"/>
        <v>320.549338758901</v>
      </c>
      <c r="H21" s="360"/>
      <c r="I21" s="360"/>
    </row>
    <row r="22" s="352" customFormat="1" ht="16" customHeight="1" spans="1:9">
      <c r="A22" s="365"/>
      <c r="B22" s="366" t="s">
        <v>155</v>
      </c>
      <c r="C22" s="225">
        <v>0</v>
      </c>
      <c r="D22" s="371">
        <v>472</v>
      </c>
      <c r="E22" s="369"/>
      <c r="F22" s="369">
        <f t="shared" si="0"/>
        <v>472</v>
      </c>
      <c r="G22" s="370"/>
      <c r="H22" s="360"/>
      <c r="I22" s="360"/>
    </row>
    <row r="23" s="352" customFormat="1" ht="16" customHeight="1" spans="1:9">
      <c r="A23" s="365"/>
      <c r="B23" s="373" t="s">
        <v>156</v>
      </c>
      <c r="C23" s="225"/>
      <c r="D23" s="371">
        <v>1000</v>
      </c>
      <c r="E23" s="369"/>
      <c r="F23" s="369">
        <f t="shared" si="0"/>
        <v>1000</v>
      </c>
      <c r="G23" s="370"/>
      <c r="H23" s="360"/>
      <c r="I23" s="360"/>
    </row>
    <row r="24" s="352" customFormat="1" ht="16" customHeight="1" spans="1:9">
      <c r="A24" s="361"/>
      <c r="B24" s="373" t="s">
        <v>157</v>
      </c>
      <c r="C24" s="225">
        <v>2000</v>
      </c>
      <c r="D24" s="371">
        <v>4956</v>
      </c>
      <c r="E24" s="369"/>
      <c r="F24" s="369">
        <f t="shared" si="0"/>
        <v>4956</v>
      </c>
      <c r="G24" s="370">
        <f t="shared" si="3"/>
        <v>147.8</v>
      </c>
      <c r="H24" s="360"/>
      <c r="I24" s="360"/>
    </row>
    <row r="25" s="352" customFormat="1" ht="16" customHeight="1" spans="1:9">
      <c r="A25" s="365"/>
      <c r="B25" s="374" t="s">
        <v>158</v>
      </c>
      <c r="C25" s="374">
        <f>SUM(C5:C24)</f>
        <v>62389</v>
      </c>
      <c r="D25" s="374">
        <f>SUM(D5:D24)</f>
        <v>41244</v>
      </c>
      <c r="E25" s="375">
        <f>SUM(E5:E24)</f>
        <v>39000</v>
      </c>
      <c r="F25" s="375">
        <f t="shared" si="0"/>
        <v>80244</v>
      </c>
      <c r="G25" s="370">
        <f t="shared" si="3"/>
        <v>28.6188270368174</v>
      </c>
      <c r="H25" s="360"/>
      <c r="I25" s="360"/>
    </row>
    <row r="26" s="352" customFormat="1" ht="16" customHeight="1" spans="1:9">
      <c r="A26" s="365"/>
      <c r="B26" s="376" t="s">
        <v>159</v>
      </c>
      <c r="C26" s="225">
        <v>851</v>
      </c>
      <c r="D26" s="225">
        <v>1600</v>
      </c>
      <c r="E26" s="369"/>
      <c r="F26" s="225">
        <f t="shared" si="0"/>
        <v>1600</v>
      </c>
      <c r="G26" s="370">
        <f t="shared" si="3"/>
        <v>88.0141010575793</v>
      </c>
      <c r="H26" s="360"/>
      <c r="I26" s="360"/>
    </row>
    <row r="27" s="352" customFormat="1" ht="16" customHeight="1" spans="1:9">
      <c r="A27" s="377"/>
      <c r="B27" s="374" t="s">
        <v>160</v>
      </c>
      <c r="C27" s="374">
        <f>SUM(C25:C26)</f>
        <v>63240</v>
      </c>
      <c r="D27" s="374">
        <f>SUM(D25:D26)</f>
        <v>42844</v>
      </c>
      <c r="E27" s="375">
        <f>SUM(E25:E26)</f>
        <v>39000</v>
      </c>
      <c r="F27" s="375">
        <f t="shared" si="0"/>
        <v>81844</v>
      </c>
      <c r="G27" s="370">
        <f t="shared" si="3"/>
        <v>29.4180898165718</v>
      </c>
      <c r="H27" s="360"/>
      <c r="I27" s="360"/>
    </row>
  </sheetData>
  <mergeCells count="7">
    <mergeCell ref="B1:G1"/>
    <mergeCell ref="F2:G2"/>
    <mergeCell ref="D3:F3"/>
    <mergeCell ref="A3:A4"/>
    <mergeCell ref="B3:B4"/>
    <mergeCell ref="C3:C4"/>
    <mergeCell ref="G3:G4"/>
  </mergeCells>
  <printOptions horizontalCentered="1"/>
  <pageMargins left="0.984027777777778" right="0.984027777777778" top="0.865277777777778" bottom="0.865277777777778" header="0.590277777777778" footer="0.2"/>
  <pageSetup paperSize="9" orientation="landscape" verticalDpi="18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40</vt:i4>
      </vt:variant>
    </vt:vector>
  </HeadingPairs>
  <TitlesOfParts>
    <vt:vector size="40" baseType="lpstr">
      <vt:lpstr>目录</vt:lpstr>
      <vt:lpstr>18年收入表</vt:lpstr>
      <vt:lpstr>18年支出表</vt:lpstr>
      <vt:lpstr>18年本级收入表</vt:lpstr>
      <vt:lpstr>18年本级支出表</vt:lpstr>
      <vt:lpstr>19年收入表</vt:lpstr>
      <vt:lpstr>19年支出表</vt:lpstr>
      <vt:lpstr>19年本级收入表</vt:lpstr>
      <vt:lpstr>19年本级支出表</vt:lpstr>
      <vt:lpstr>19年支出表（功能分类）</vt:lpstr>
      <vt:lpstr>19年支出表（政府经济分类）</vt:lpstr>
      <vt:lpstr>19年新区本级支出表（功能分类）</vt:lpstr>
      <vt:lpstr>19年新区本级支出表（政府经济分类）</vt:lpstr>
      <vt:lpstr>19年基本支出表（功能分类）</vt:lpstr>
      <vt:lpstr>19年基本支出表（政府经济分类）</vt:lpstr>
      <vt:lpstr>19年本级基本支出表（功能分类）</vt:lpstr>
      <vt:lpstr>19年本级基本支出表（政府经济分类）</vt:lpstr>
      <vt:lpstr>19年专项转移支付支出（功能分类）</vt:lpstr>
      <vt:lpstr>19年专项转移支付支出（政府经济分类）</vt:lpstr>
      <vt:lpstr>19年税收返还及转移支付计划表</vt:lpstr>
      <vt:lpstr>18年政府性基金收入表</vt:lpstr>
      <vt:lpstr>18年政府性基金支出表 </vt:lpstr>
      <vt:lpstr>19年政府性基金收入预算表</vt:lpstr>
      <vt:lpstr>19年政府性基金支出预算表 </vt:lpstr>
      <vt:lpstr>19年政府性基金转移支付表</vt:lpstr>
      <vt:lpstr>18年国有资本经营收入表</vt:lpstr>
      <vt:lpstr>18年国有资本经营支出表</vt:lpstr>
      <vt:lpstr>19年国有资本经营预算收入预算表</vt:lpstr>
      <vt:lpstr>19年国有资本经营预算支出预算表 </vt:lpstr>
      <vt:lpstr>2019年国有资本经营转移支付</vt:lpstr>
      <vt:lpstr>18年社会保险基金收入表</vt:lpstr>
      <vt:lpstr>18年社会保险基金支出表</vt:lpstr>
      <vt:lpstr>19年社会保险基金收入预算表 </vt:lpstr>
      <vt:lpstr>19年社会保险基金支出预算表</vt:lpstr>
      <vt:lpstr>18年底政府性债务余额情况表</vt:lpstr>
      <vt:lpstr>18年底政府性债务余额变动情况表</vt:lpstr>
      <vt:lpstr>18年政府一般债务限额和余额情况表</vt:lpstr>
      <vt:lpstr>18年专项债务限额和余额情况表</vt:lpstr>
      <vt:lpstr>19年一般债务限额及期初余额</vt:lpstr>
      <vt:lpstr>19年专项债务限额及期初余额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gyb1</cp:lastModifiedBy>
  <cp:revision>1</cp:revision>
  <dcterms:created xsi:type="dcterms:W3CDTF">2002-12-11T01:12:00Z</dcterms:created>
  <cp:lastPrinted>2019-09-25T02:44:00Z</cp:lastPrinted>
  <dcterms:modified xsi:type="dcterms:W3CDTF">2021-05-21T09:30:55Z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E10C9436F7A046F19AC2BB200CF1C51A</vt:lpwstr>
  </property>
</Properties>
</file>