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0350"/>
  </bookViews>
  <sheets>
    <sheet name="义务教育营养餐" sheetId="4" r:id="rId1"/>
  </sheets>
  <calcPr calcId="125725" iterate="1"/>
</workbook>
</file>

<file path=xl/calcChain.xml><?xml version="1.0" encoding="utf-8"?>
<calcChain xmlns="http://schemas.openxmlformats.org/spreadsheetml/2006/main">
  <c r="F25" i="4"/>
  <c r="G5"/>
  <c r="G11"/>
  <c r="G15"/>
  <c r="G21"/>
  <c r="G25"/>
  <c r="E25"/>
  <c r="D25"/>
  <c r="G24"/>
  <c r="G23"/>
  <c r="E15"/>
  <c r="E5"/>
  <c r="D17"/>
  <c r="F17" s="1"/>
  <c r="D16"/>
  <c r="F16" s="1"/>
  <c r="D14"/>
  <c r="F14" s="1"/>
  <c r="D13"/>
  <c r="F13" s="1"/>
  <c r="D12"/>
  <c r="D10"/>
  <c r="F10" s="1"/>
  <c r="D9"/>
  <c r="F9" s="1"/>
  <c r="D8"/>
  <c r="F8" s="1"/>
  <c r="D7"/>
  <c r="D6"/>
  <c r="F6" s="1"/>
  <c r="D24"/>
  <c r="D23"/>
  <c r="F22"/>
  <c r="D22"/>
  <c r="E21"/>
  <c r="C21"/>
  <c r="F20"/>
  <c r="D20"/>
  <c r="D19"/>
  <c r="F19" s="1"/>
  <c r="D18"/>
  <c r="F18" s="1"/>
  <c r="C15"/>
  <c r="F12"/>
  <c r="E11"/>
  <c r="C11"/>
  <c r="F7"/>
  <c r="C5"/>
  <c r="F21" l="1"/>
  <c r="D21"/>
  <c r="D11"/>
  <c r="C25"/>
  <c r="F15"/>
  <c r="F5"/>
  <c r="F11"/>
  <c r="D15"/>
  <c r="D5"/>
</calcChain>
</file>

<file path=xl/sharedStrings.xml><?xml version="1.0" encoding="utf-8"?>
<sst xmlns="http://schemas.openxmlformats.org/spreadsheetml/2006/main" count="34" uniqueCount="34">
  <si>
    <t>附件:</t>
  </si>
  <si>
    <t>2018年春季学期农村义务教育中小学校营养改善补助资金表</t>
  </si>
  <si>
    <t xml:space="preserve">                                                           单位：元</t>
  </si>
  <si>
    <t>序号</t>
  </si>
  <si>
    <t>学校名称</t>
  </si>
  <si>
    <t>学生数</t>
  </si>
  <si>
    <t>春季拨付</t>
  </si>
  <si>
    <t>已拨付</t>
  </si>
  <si>
    <t>本次拨付</t>
  </si>
  <si>
    <r>
      <rPr>
        <sz val="11"/>
        <color indexed="8"/>
        <rFont val="宋体"/>
        <charset val="134"/>
      </rPr>
      <t xml:space="preserve">备 </t>
    </r>
    <r>
      <rPr>
        <sz val="11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>注</t>
    </r>
  </si>
  <si>
    <t>区属农村义务教育小计</t>
  </si>
  <si>
    <t>景丰中学</t>
  </si>
  <si>
    <t>文家中学</t>
  </si>
  <si>
    <t>景丰小学</t>
  </si>
  <si>
    <t>阿堡寨中小学</t>
  </si>
  <si>
    <t>鱼池中小学</t>
  </si>
  <si>
    <t>坡头镇小计</t>
  </si>
  <si>
    <t>牛村光明希望小学</t>
  </si>
  <si>
    <t>华原中心小学</t>
  </si>
  <si>
    <t>楼村中学</t>
  </si>
  <si>
    <t>正阳办小计</t>
  </si>
  <si>
    <t>高家小学</t>
  </si>
  <si>
    <t>齐坡小学</t>
  </si>
  <si>
    <t>陈坪小学</t>
  </si>
  <si>
    <t>王岩小学</t>
  </si>
  <si>
    <t>田沟小学</t>
  </si>
  <si>
    <t>咸丰办小计</t>
  </si>
  <si>
    <t>平新明德小学</t>
  </si>
  <si>
    <t>上高埝小学</t>
  </si>
  <si>
    <t>野狐坡小学</t>
  </si>
  <si>
    <t>合计</t>
  </si>
  <si>
    <r>
      <rPr>
        <sz val="11"/>
        <color indexed="8"/>
        <rFont val="宋体"/>
        <charset val="134"/>
      </rPr>
      <t>备注：补助标准每生每天4元，每学年按</t>
    </r>
    <r>
      <rPr>
        <sz val="11"/>
        <color theme="1"/>
        <rFont val="宋体"/>
        <charset val="134"/>
      </rPr>
      <t>200天补助</t>
    </r>
  </si>
  <si>
    <t>预拨结余资金</t>
    <phoneticPr fontId="6" type="noConversion"/>
  </si>
  <si>
    <t>预拨结余资金将在下学期扣减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</si>
</sst>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2" applyFont="1" applyFill="1">
      <alignment vertical="center"/>
    </xf>
    <xf numFmtId="0" fontId="4" fillId="0" borderId="0" xfId="2" applyFill="1">
      <alignment vertical="center"/>
    </xf>
    <xf numFmtId="0" fontId="4" fillId="0" borderId="0" xfId="2">
      <alignment vertical="center"/>
    </xf>
    <xf numFmtId="0" fontId="4" fillId="0" borderId="0" xfId="2" applyBorder="1">
      <alignment vertical="center"/>
    </xf>
    <xf numFmtId="0" fontId="4" fillId="0" borderId="2" xfId="2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0" fillId="0" borderId="4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4" fillId="0" borderId="4" xfId="2" applyFill="1" applyBorder="1" applyAlignment="1">
      <alignment horizontal="center" vertical="center"/>
    </xf>
    <xf numFmtId="0" fontId="4" fillId="0" borderId="4" xfId="2" applyFill="1" applyBorder="1" applyAlignment="1">
      <alignment horizontal="left" vertical="center"/>
    </xf>
    <xf numFmtId="0" fontId="4" fillId="0" borderId="4" xfId="2" applyFill="1" applyBorder="1" applyAlignment="1">
      <alignment horizontal="center" vertical="center"/>
    </xf>
    <xf numFmtId="0" fontId="4" fillId="0" borderId="4" xfId="2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ill="1" applyBorder="1" applyAlignment="1">
      <alignment horizontal="left" vertical="center" wrapText="1"/>
    </xf>
    <xf numFmtId="0" fontId="0" fillId="0" borderId="4" xfId="2" applyFont="1" applyFill="1" applyBorder="1" applyAlignment="1">
      <alignment horizontal="left" vertical="center"/>
    </xf>
    <xf numFmtId="0" fontId="0" fillId="0" borderId="5" xfId="2" applyFont="1" applyFill="1" applyBorder="1" applyAlignment="1">
      <alignment horizontal="left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1" xfId="2" applyBorder="1" applyAlignment="1">
      <alignment horizontal="right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32" sqref="G32"/>
    </sheetView>
  </sheetViews>
  <sheetFormatPr defaultColWidth="14.375" defaultRowHeight="15.75" customHeight="1"/>
  <cols>
    <col min="1" max="1" width="7.75" style="3" customWidth="1"/>
    <col min="2" max="2" width="17.875" style="3" customWidth="1"/>
    <col min="3" max="3" width="13.625" style="3" customWidth="1"/>
    <col min="4" max="4" width="14.625" style="3" customWidth="1"/>
    <col min="5" max="5" width="12.5" style="3" customWidth="1"/>
    <col min="6" max="7" width="12.25" style="3" customWidth="1"/>
    <col min="8" max="8" width="11.75" style="3" customWidth="1"/>
    <col min="9" max="16384" width="14.375" style="3"/>
  </cols>
  <sheetData>
    <row r="1" spans="1:8" ht="26.25" customHeight="1">
      <c r="A1" s="4" t="s">
        <v>0</v>
      </c>
      <c r="B1" s="4"/>
      <c r="C1" s="4"/>
      <c r="D1" s="4"/>
      <c r="E1" s="4"/>
      <c r="F1" s="4"/>
      <c r="G1" s="4"/>
      <c r="H1" s="4"/>
    </row>
    <row r="2" spans="1:8" ht="21" customHeight="1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" customHeight="1">
      <c r="A3" s="27" t="s">
        <v>2</v>
      </c>
      <c r="B3" s="27"/>
      <c r="C3" s="27"/>
      <c r="D3" s="27"/>
      <c r="E3" s="27"/>
      <c r="F3" s="27"/>
      <c r="G3" s="27"/>
      <c r="H3" s="27"/>
    </row>
    <row r="4" spans="1:8" ht="27.95" customHeight="1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32</v>
      </c>
      <c r="H4" s="10" t="s">
        <v>9</v>
      </c>
    </row>
    <row r="5" spans="1:8" s="1" customFormat="1" ht="27.95" customHeight="1">
      <c r="A5" s="28" t="s">
        <v>10</v>
      </c>
      <c r="B5" s="29"/>
      <c r="C5" s="11">
        <f>C6+C7+C8+C9+C10</f>
        <v>1424</v>
      </c>
      <c r="D5" s="11">
        <f>D6+D7+D8+D9+D10</f>
        <v>569600</v>
      </c>
      <c r="E5" s="11">
        <f>E6+E7+E8+E9+E10</f>
        <v>424000</v>
      </c>
      <c r="F5" s="18">
        <f>F6+F7+F8+F9+F10</f>
        <v>145600</v>
      </c>
      <c r="G5" s="18">
        <f>G6+G7+G8+G9+G10</f>
        <v>0</v>
      </c>
      <c r="H5" s="30" t="s">
        <v>33</v>
      </c>
    </row>
    <row r="6" spans="1:8" s="2" customFormat="1" ht="27.95" customHeight="1">
      <c r="A6" s="12">
        <v>1</v>
      </c>
      <c r="B6" s="13" t="s">
        <v>11</v>
      </c>
      <c r="C6" s="14">
        <v>255</v>
      </c>
      <c r="D6" s="15">
        <f>C6*400</f>
        <v>102000</v>
      </c>
      <c r="E6" s="15">
        <v>70000</v>
      </c>
      <c r="F6" s="16">
        <f>D6-E6</f>
        <v>32000</v>
      </c>
      <c r="G6" s="16"/>
      <c r="H6" s="31"/>
    </row>
    <row r="7" spans="1:8" s="2" customFormat="1" ht="27.95" customHeight="1">
      <c r="A7" s="12">
        <v>2</v>
      </c>
      <c r="B7" s="13" t="s">
        <v>12</v>
      </c>
      <c r="C7" s="14">
        <v>202</v>
      </c>
      <c r="D7" s="15">
        <f>C7*400</f>
        <v>80800</v>
      </c>
      <c r="E7" s="15">
        <v>60000</v>
      </c>
      <c r="F7" s="16">
        <f>D7-E7</f>
        <v>20800</v>
      </c>
      <c r="G7" s="16"/>
      <c r="H7" s="31"/>
    </row>
    <row r="8" spans="1:8" s="2" customFormat="1" ht="27.95" customHeight="1">
      <c r="A8" s="12">
        <v>3</v>
      </c>
      <c r="B8" s="13" t="s">
        <v>13</v>
      </c>
      <c r="C8" s="14">
        <v>520</v>
      </c>
      <c r="D8" s="15">
        <f>C8*400</f>
        <v>208000</v>
      </c>
      <c r="E8" s="15">
        <v>174000</v>
      </c>
      <c r="F8" s="16">
        <f>D8-E8</f>
        <v>34000</v>
      </c>
      <c r="G8" s="16"/>
      <c r="H8" s="31"/>
    </row>
    <row r="9" spans="1:8" s="2" customFormat="1" ht="27.95" customHeight="1">
      <c r="A9" s="12">
        <v>4</v>
      </c>
      <c r="B9" s="17" t="s">
        <v>14</v>
      </c>
      <c r="C9" s="14">
        <v>312</v>
      </c>
      <c r="D9" s="15">
        <f>C9*400</f>
        <v>124800</v>
      </c>
      <c r="E9" s="15">
        <v>80000</v>
      </c>
      <c r="F9" s="16">
        <f>D9-E9</f>
        <v>44800</v>
      </c>
      <c r="G9" s="16"/>
      <c r="H9" s="31"/>
    </row>
    <row r="10" spans="1:8" s="2" customFormat="1" ht="27.95" customHeight="1">
      <c r="A10" s="12">
        <v>5</v>
      </c>
      <c r="B10" s="17" t="s">
        <v>15</v>
      </c>
      <c r="C10" s="14">
        <v>135</v>
      </c>
      <c r="D10" s="15">
        <f>C10*400</f>
        <v>54000</v>
      </c>
      <c r="E10" s="14">
        <v>40000</v>
      </c>
      <c r="F10" s="16">
        <f>D10-E10</f>
        <v>14000</v>
      </c>
      <c r="G10" s="16"/>
      <c r="H10" s="31"/>
    </row>
    <row r="11" spans="1:8" s="1" customFormat="1" ht="27.95" customHeight="1">
      <c r="A11" s="23" t="s">
        <v>16</v>
      </c>
      <c r="B11" s="24"/>
      <c r="C11" s="18">
        <f>C12+C13+C14</f>
        <v>407</v>
      </c>
      <c r="D11" s="18">
        <f>D12+D13+D14</f>
        <v>162800</v>
      </c>
      <c r="E11" s="18">
        <f>E12+E13+E14</f>
        <v>130000</v>
      </c>
      <c r="F11" s="18">
        <f>F12+F13+F14</f>
        <v>32800</v>
      </c>
      <c r="G11" s="18">
        <f>G12+G13+G14</f>
        <v>0</v>
      </c>
      <c r="H11" s="31"/>
    </row>
    <row r="12" spans="1:8" s="2" customFormat="1" ht="27.95" customHeight="1">
      <c r="A12" s="12">
        <v>1</v>
      </c>
      <c r="B12" s="19" t="s">
        <v>17</v>
      </c>
      <c r="C12" s="14">
        <v>74</v>
      </c>
      <c r="D12" s="15">
        <f>C12*400</f>
        <v>29600</v>
      </c>
      <c r="E12" s="14">
        <v>20000</v>
      </c>
      <c r="F12" s="16">
        <f>D12-E12</f>
        <v>9600</v>
      </c>
      <c r="G12" s="16"/>
      <c r="H12" s="31"/>
    </row>
    <row r="13" spans="1:8" s="2" customFormat="1" ht="27.95" customHeight="1">
      <c r="A13" s="12">
        <v>2</v>
      </c>
      <c r="B13" s="20" t="s">
        <v>18</v>
      </c>
      <c r="C13" s="14">
        <v>211</v>
      </c>
      <c r="D13" s="15">
        <f>C13*400</f>
        <v>84400</v>
      </c>
      <c r="E13" s="14">
        <v>70000</v>
      </c>
      <c r="F13" s="16">
        <f>D13-E13</f>
        <v>14400</v>
      </c>
      <c r="G13" s="16"/>
      <c r="H13" s="31"/>
    </row>
    <row r="14" spans="1:8" s="2" customFormat="1" ht="27.95" customHeight="1">
      <c r="A14" s="12">
        <v>3</v>
      </c>
      <c r="B14" s="13" t="s">
        <v>19</v>
      </c>
      <c r="C14" s="14">
        <v>122</v>
      </c>
      <c r="D14" s="15">
        <f>C14*400</f>
        <v>48800</v>
      </c>
      <c r="E14" s="14">
        <v>40000</v>
      </c>
      <c r="F14" s="16">
        <f>D14-E14</f>
        <v>8800</v>
      </c>
      <c r="G14" s="16"/>
      <c r="H14" s="31"/>
    </row>
    <row r="15" spans="1:8" s="1" customFormat="1" ht="27.95" customHeight="1">
      <c r="A15" s="23" t="s">
        <v>20</v>
      </c>
      <c r="B15" s="24"/>
      <c r="C15" s="18">
        <f>C16+C17+C18+C19+C20</f>
        <v>126</v>
      </c>
      <c r="D15" s="18">
        <f>D16+D17+D18+D19+D20</f>
        <v>50400</v>
      </c>
      <c r="E15" s="18">
        <f>E16+E17+E18+E19+E20</f>
        <v>32400</v>
      </c>
      <c r="F15" s="18">
        <f>F16+F17+F18+F19+F20</f>
        <v>18000</v>
      </c>
      <c r="G15" s="18">
        <f>G16+G17+G18+G19+G20</f>
        <v>0</v>
      </c>
      <c r="H15" s="31"/>
    </row>
    <row r="16" spans="1:8" s="2" customFormat="1" ht="27.95" customHeight="1">
      <c r="A16" s="12">
        <v>1</v>
      </c>
      <c r="B16" s="13" t="s">
        <v>21</v>
      </c>
      <c r="C16" s="14">
        <v>40</v>
      </c>
      <c r="D16" s="15">
        <f>C16*400</f>
        <v>16000</v>
      </c>
      <c r="E16" s="14">
        <v>10000</v>
      </c>
      <c r="F16" s="16">
        <f>D16-E16</f>
        <v>6000</v>
      </c>
      <c r="G16" s="16"/>
      <c r="H16" s="31"/>
    </row>
    <row r="17" spans="1:8" s="2" customFormat="1" ht="27.95" customHeight="1">
      <c r="A17" s="12">
        <v>2</v>
      </c>
      <c r="B17" s="13" t="s">
        <v>22</v>
      </c>
      <c r="C17" s="14">
        <v>78</v>
      </c>
      <c r="D17" s="15">
        <f>C17*400</f>
        <v>31200</v>
      </c>
      <c r="E17" s="14">
        <v>20000</v>
      </c>
      <c r="F17" s="16">
        <f>D17-E17</f>
        <v>11200</v>
      </c>
      <c r="G17" s="16"/>
      <c r="H17" s="31"/>
    </row>
    <row r="18" spans="1:8" s="2" customFormat="1" ht="27.95" customHeight="1">
      <c r="A18" s="12">
        <v>3</v>
      </c>
      <c r="B18" s="13" t="s">
        <v>23</v>
      </c>
      <c r="C18" s="14">
        <v>6</v>
      </c>
      <c r="D18" s="15">
        <f>C18*400</f>
        <v>2400</v>
      </c>
      <c r="E18" s="14">
        <v>2000</v>
      </c>
      <c r="F18" s="16">
        <f>D18-E18</f>
        <v>400</v>
      </c>
      <c r="G18" s="16"/>
      <c r="H18" s="31"/>
    </row>
    <row r="19" spans="1:8" s="2" customFormat="1" ht="27.95" customHeight="1">
      <c r="A19" s="12">
        <v>4</v>
      </c>
      <c r="B19" s="21" t="s">
        <v>24</v>
      </c>
      <c r="C19" s="14">
        <v>1</v>
      </c>
      <c r="D19" s="15">
        <f>C19*400</f>
        <v>400</v>
      </c>
      <c r="E19" s="14">
        <v>400</v>
      </c>
      <c r="F19" s="16">
        <f>D19-E19</f>
        <v>0</v>
      </c>
      <c r="G19" s="16"/>
      <c r="H19" s="31"/>
    </row>
    <row r="20" spans="1:8" s="2" customFormat="1" ht="27.95" customHeight="1">
      <c r="A20" s="12">
        <v>5</v>
      </c>
      <c r="B20" s="22" t="s">
        <v>25</v>
      </c>
      <c r="C20" s="14">
        <v>1</v>
      </c>
      <c r="D20" s="15">
        <f>C20*400</f>
        <v>400</v>
      </c>
      <c r="E20" s="14">
        <v>0</v>
      </c>
      <c r="F20" s="16">
        <f>D20-E20</f>
        <v>400</v>
      </c>
      <c r="G20" s="16"/>
      <c r="H20" s="31"/>
    </row>
    <row r="21" spans="1:8" s="1" customFormat="1" ht="27.95" customHeight="1">
      <c r="A21" s="23" t="s">
        <v>26</v>
      </c>
      <c r="B21" s="24"/>
      <c r="C21" s="18">
        <f>C22+C23+C24</f>
        <v>13</v>
      </c>
      <c r="D21" s="18">
        <f>D22+D23+D24</f>
        <v>5200</v>
      </c>
      <c r="E21" s="18">
        <f>E22+E23+E24</f>
        <v>6800</v>
      </c>
      <c r="F21" s="18">
        <f>F22+F23+F24</f>
        <v>600</v>
      </c>
      <c r="G21" s="18">
        <f>G22+G23+G24</f>
        <v>-2200</v>
      </c>
      <c r="H21" s="31"/>
    </row>
    <row r="22" spans="1:8" s="2" customFormat="1" ht="27.95" customHeight="1">
      <c r="A22" s="12">
        <v>1</v>
      </c>
      <c r="B22" s="13" t="s">
        <v>27</v>
      </c>
      <c r="C22" s="14">
        <v>9</v>
      </c>
      <c r="D22" s="15">
        <f>C22*400</f>
        <v>3600</v>
      </c>
      <c r="E22" s="14">
        <v>3000</v>
      </c>
      <c r="F22" s="16">
        <f>D22-E22</f>
        <v>600</v>
      </c>
      <c r="G22" s="16"/>
      <c r="H22" s="31"/>
    </row>
    <row r="23" spans="1:8" s="2" customFormat="1" ht="27.95" customHeight="1">
      <c r="A23" s="12">
        <v>2</v>
      </c>
      <c r="B23" s="13" t="s">
        <v>28</v>
      </c>
      <c r="C23" s="14">
        <v>1</v>
      </c>
      <c r="D23" s="15">
        <f>C23*400</f>
        <v>400</v>
      </c>
      <c r="E23" s="14">
        <v>800</v>
      </c>
      <c r="F23" s="16">
        <v>0</v>
      </c>
      <c r="G23" s="16">
        <f>D23-E23</f>
        <v>-400</v>
      </c>
      <c r="H23" s="31"/>
    </row>
    <row r="24" spans="1:8" s="2" customFormat="1" ht="27.95" customHeight="1">
      <c r="A24" s="12">
        <v>3</v>
      </c>
      <c r="B24" s="13" t="s">
        <v>29</v>
      </c>
      <c r="C24" s="14">
        <v>3</v>
      </c>
      <c r="D24" s="15">
        <f>C24*400</f>
        <v>1200</v>
      </c>
      <c r="E24" s="14">
        <v>3000</v>
      </c>
      <c r="F24" s="16">
        <v>0</v>
      </c>
      <c r="G24" s="16">
        <f>D24-E24</f>
        <v>-1800</v>
      </c>
      <c r="H24" s="31"/>
    </row>
    <row r="25" spans="1:8" s="1" customFormat="1" ht="27.95" customHeight="1">
      <c r="A25" s="23" t="s">
        <v>30</v>
      </c>
      <c r="B25" s="24"/>
      <c r="C25" s="11">
        <f>C5+C11+C15+C21</f>
        <v>1970</v>
      </c>
      <c r="D25" s="11">
        <f>D5+D11+D15+D21</f>
        <v>788000</v>
      </c>
      <c r="E25" s="18">
        <f t="shared" ref="E25:G25" si="0">E5+E11+E15+E21</f>
        <v>593200</v>
      </c>
      <c r="F25" s="18">
        <f>F5+F11+F15+F21</f>
        <v>197000</v>
      </c>
      <c r="G25" s="18">
        <f>G5+G11+G15+G21</f>
        <v>-2200</v>
      </c>
      <c r="H25" s="32"/>
    </row>
    <row r="26" spans="1:8" ht="33.75" customHeight="1">
      <c r="A26" s="25" t="s">
        <v>31</v>
      </c>
      <c r="B26" s="25"/>
      <c r="C26" s="25"/>
      <c r="D26" s="25"/>
      <c r="E26" s="25"/>
      <c r="F26" s="25"/>
      <c r="G26" s="25"/>
      <c r="H26" s="25"/>
    </row>
  </sheetData>
  <mergeCells count="9">
    <mergeCell ref="A21:B21"/>
    <mergeCell ref="A25:B25"/>
    <mergeCell ref="A26:H26"/>
    <mergeCell ref="A2:H2"/>
    <mergeCell ref="A3:H3"/>
    <mergeCell ref="A5:B5"/>
    <mergeCell ref="A11:B11"/>
    <mergeCell ref="A15:B15"/>
    <mergeCell ref="H5:H25"/>
  </mergeCells>
  <phoneticPr fontId="6" type="noConversion"/>
  <printOptions horizontalCentered="1" verticalCentered="1"/>
  <pageMargins left="0.51944444444444404" right="0.52986111111111101" top="0.39305555555555599" bottom="0.35416666666666702" header="0.31458333333333299" footer="0.31458333333333299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义务教育营养餐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2017-10-10T07:27:00Z</cp:lastPrinted>
  <dcterms:created xsi:type="dcterms:W3CDTF">2016-01-29T01:23:00Z</dcterms:created>
  <dcterms:modified xsi:type="dcterms:W3CDTF">2018-04-16T07:30:47Z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