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27975" windowHeight="11820"/>
  </bookViews>
  <sheets>
    <sheet name="新区公共预算收入" sheetId="1" r:id="rId1"/>
    <sheet name="新区公共预算支出" sheetId="2" r:id="rId2"/>
    <sheet name="新区基金" sheetId="3" r:id="rId3"/>
  </sheets>
  <calcPr calcId="124519"/>
</workbook>
</file>

<file path=xl/calcChain.xml><?xml version="1.0" encoding="utf-8"?>
<calcChain xmlns="http://schemas.openxmlformats.org/spreadsheetml/2006/main">
  <c r="D17" i="3"/>
  <c r="D24" s="1"/>
  <c r="B17"/>
  <c r="B24" s="1"/>
  <c r="E8" i="2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40"/>
  <c r="E41"/>
  <c r="E42"/>
  <c r="E43"/>
  <c r="E44"/>
  <c r="E45"/>
  <c r="E46"/>
  <c r="E47"/>
  <c r="E48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2"/>
  <c r="E93"/>
  <c r="E96"/>
  <c r="E97"/>
  <c r="E98"/>
  <c r="E101"/>
  <c r="E103"/>
  <c r="E104"/>
  <c r="E106"/>
  <c r="E6"/>
  <c r="D5"/>
  <c r="C92"/>
  <c r="D92"/>
  <c r="B92"/>
  <c r="C68"/>
  <c r="D68"/>
  <c r="B68"/>
  <c r="C6"/>
  <c r="C5" s="1"/>
  <c r="E5" s="1"/>
  <c r="D6"/>
  <c r="B6"/>
  <c r="B107"/>
  <c r="B104"/>
  <c r="B101"/>
  <c r="B96"/>
  <c r="B89"/>
  <c r="B85"/>
  <c r="B83"/>
  <c r="B77"/>
  <c r="B72"/>
  <c r="B60"/>
  <c r="B46"/>
  <c r="B41"/>
  <c r="B38"/>
  <c r="B29"/>
  <c r="B24"/>
  <c r="B5" s="1"/>
  <c r="B22"/>
  <c r="D22" i="1"/>
  <c r="D21"/>
  <c r="D20"/>
  <c r="D19"/>
  <c r="C18"/>
  <c r="B18"/>
  <c r="D17"/>
  <c r="D16"/>
  <c r="D15"/>
  <c r="D13"/>
  <c r="D12"/>
  <c r="D11"/>
  <c r="D10"/>
  <c r="D9"/>
  <c r="D8"/>
  <c r="D7"/>
  <c r="D6"/>
  <c r="C5"/>
  <c r="B5"/>
  <c r="D5" l="1"/>
  <c r="B23"/>
  <c r="D18"/>
  <c r="C23"/>
  <c r="D23" l="1"/>
</calcChain>
</file>

<file path=xl/sharedStrings.xml><?xml version="1.0" encoding="utf-8"?>
<sst xmlns="http://schemas.openxmlformats.org/spreadsheetml/2006/main" count="178" uniqueCount="175">
  <si>
    <t>附表2</t>
    <phoneticPr fontId="2" type="noConversion"/>
  </si>
  <si>
    <t>铜川市本级2015年财政一般公共预算收入执行情况表</t>
    <phoneticPr fontId="2" type="noConversion"/>
  </si>
  <si>
    <t>单位：万元</t>
    <phoneticPr fontId="2" type="noConversion"/>
  </si>
  <si>
    <t>一、税收收入</t>
  </si>
  <si>
    <t xml:space="preserve">      增值税</t>
  </si>
  <si>
    <t xml:space="preserve">      营业税</t>
  </si>
  <si>
    <t xml:space="preserve">      企业所得税</t>
  </si>
  <si>
    <t xml:space="preserve">      个人所得税</t>
  </si>
  <si>
    <t xml:space="preserve">      城市维护建设税</t>
  </si>
  <si>
    <t xml:space="preserve">      房产税</t>
  </si>
  <si>
    <t xml:space="preserve">      印花税</t>
  </si>
  <si>
    <t xml:space="preserve">      城镇土地使用税</t>
  </si>
  <si>
    <t xml:space="preserve">      车船税</t>
  </si>
  <si>
    <t xml:space="preserve">      耕地占用税</t>
  </si>
  <si>
    <t xml:space="preserve">      契税</t>
  </si>
  <si>
    <t>二、非税收入</t>
  </si>
  <si>
    <t xml:space="preserve">      专项收入</t>
  </si>
  <si>
    <t xml:space="preserve">      行政事业性收费收入</t>
  </si>
  <si>
    <t xml:space="preserve">      罚没收入</t>
  </si>
  <si>
    <t xml:space="preserve">      国有资源(资产)有偿使用收入</t>
  </si>
  <si>
    <t>单位：万元</t>
  </si>
  <si>
    <t>预算数</t>
  </si>
  <si>
    <t>一般公共预算支出</t>
  </si>
  <si>
    <t>一般公共服务支出</t>
  </si>
  <si>
    <t xml:space="preserve">  人大事务</t>
  </si>
  <si>
    <t xml:space="preserve">  政府办公厅(室)及相关机构事务</t>
  </si>
  <si>
    <t xml:space="preserve">  统计信息事务</t>
  </si>
  <si>
    <t xml:space="preserve">  财政事务</t>
  </si>
  <si>
    <t xml:space="preserve">  税收事务</t>
  </si>
  <si>
    <t xml:space="preserve">  人力资源事务</t>
  </si>
  <si>
    <t xml:space="preserve">  纪检监察事务</t>
  </si>
  <si>
    <t xml:space="preserve">  商贸事务</t>
  </si>
  <si>
    <t xml:space="preserve">  工商行政管理事务</t>
  </si>
  <si>
    <t xml:space="preserve">  质量技术监督与检验检疫事务</t>
  </si>
  <si>
    <t xml:space="preserve">  民族事务</t>
  </si>
  <si>
    <t xml:space="preserve">  群众团体事务</t>
  </si>
  <si>
    <t xml:space="preserve">  组织事务</t>
  </si>
  <si>
    <t xml:space="preserve">  其他共产党事务支出</t>
  </si>
  <si>
    <t xml:space="preserve">  其他一般公共服务支出</t>
  </si>
  <si>
    <t>国防支出</t>
  </si>
  <si>
    <t xml:space="preserve">  国防动员</t>
  </si>
  <si>
    <t>公共安全支出</t>
  </si>
  <si>
    <t xml:space="preserve">  武装警察</t>
  </si>
  <si>
    <t xml:space="preserve">  公安</t>
  </si>
  <si>
    <t xml:space="preserve">  检察</t>
  </si>
  <si>
    <t xml:space="preserve">  法院</t>
  </si>
  <si>
    <t>教育支出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</si>
  <si>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</si>
  <si>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</si>
  <si>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</si>
  <si>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</si>
  <si>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特殊教育</t>
  </si>
  <si>
    <t xml:space="preserve">  进修及培训</t>
  </si>
  <si>
    <t xml:space="preserve">  教育费附加安排的支出</t>
  </si>
  <si>
    <t xml:space="preserve">  其他教育支出</t>
  </si>
  <si>
    <t>科学技术支出</t>
  </si>
  <si>
    <t xml:space="preserve">  科学技术管理事务</t>
  </si>
  <si>
    <t xml:space="preserve">  其他科学技术支出</t>
  </si>
  <si>
    <t>文化体育与传媒支出</t>
  </si>
  <si>
    <t xml:space="preserve">  文化</t>
  </si>
  <si>
    <t xml:space="preserve">  文物</t>
  </si>
  <si>
    <t xml:space="preserve">  广播影视</t>
  </si>
  <si>
    <t xml:space="preserve">  其他文化体育与传媒支出</t>
  </si>
  <si>
    <t>社会保障和就业支出</t>
  </si>
  <si>
    <t xml:space="preserve">  人力资源和社会保障管理事务</t>
  </si>
  <si>
    <t xml:space="preserve">  民政管理事务</t>
  </si>
  <si>
    <t xml:space="preserve">  财政对社会保险基金的补助</t>
  </si>
  <si>
    <t xml:space="preserve">  就业补助</t>
  </si>
  <si>
    <t xml:space="preserve">  抚恤</t>
  </si>
  <si>
    <t xml:space="preserve">  社会福利</t>
  </si>
  <si>
    <t xml:space="preserve">  残疾人事业</t>
  </si>
  <si>
    <t xml:space="preserve">  自然灾害生活救助</t>
  </si>
  <si>
    <t xml:space="preserve">  最低生活保障</t>
  </si>
  <si>
    <t xml:space="preserve">  临时救助</t>
  </si>
  <si>
    <t xml:space="preserve">  特困人员供养</t>
  </si>
  <si>
    <t xml:space="preserve">  其他生活救助</t>
  </si>
  <si>
    <t xml:space="preserve">  其他社会保障和就业支出</t>
  </si>
  <si>
    <t>医疗卫生与计划生育支出</t>
  </si>
  <si>
    <t xml:space="preserve">  医疗卫生与计划生育管理事务</t>
  </si>
  <si>
    <t xml:space="preserve">  基层医疗卫生机构</t>
  </si>
  <si>
    <t xml:space="preserve">  公共卫生</t>
  </si>
  <si>
    <t xml:space="preserve">  医疗保障</t>
  </si>
  <si>
    <t xml:space="preserve">  计划生育事务</t>
  </si>
  <si>
    <t xml:space="preserve">  食品和药品监督管理事务</t>
  </si>
  <si>
    <t xml:space="preserve">  其他医疗卫生与计划生育支出</t>
  </si>
  <si>
    <t>节能环保支出</t>
  </si>
  <si>
    <t xml:space="preserve">  退耕还林</t>
  </si>
  <si>
    <t xml:space="preserve">  能源节约利用</t>
  </si>
  <si>
    <t xml:space="preserve">  其他节能环保支出</t>
  </si>
  <si>
    <t>城乡社区支出</t>
  </si>
  <si>
    <t xml:space="preserve">  城乡社区管理事务</t>
  </si>
  <si>
    <t xml:space="preserve">  城乡社区公共设施</t>
  </si>
  <si>
    <t xml:space="preserve">  城乡社区环境卫生</t>
  </si>
  <si>
    <t xml:space="preserve">  其他城乡社区支出</t>
  </si>
  <si>
    <t>农林水支出</t>
  </si>
  <si>
    <t xml:space="preserve">  农业</t>
  </si>
  <si>
    <t xml:space="preserve">  林业</t>
  </si>
  <si>
    <t xml:space="preserve">  水利</t>
  </si>
  <si>
    <t xml:space="preserve">  扶贫</t>
  </si>
  <si>
    <t xml:space="preserve">  农村综合改革</t>
  </si>
  <si>
    <t>交通运输支出</t>
  </si>
  <si>
    <t xml:space="preserve">  公路水路运输</t>
  </si>
  <si>
    <t>资源勘探信息等支出</t>
  </si>
  <si>
    <t xml:space="preserve">  工业和信息产业监管</t>
  </si>
  <si>
    <t xml:space="preserve">  安全生产监管</t>
  </si>
  <si>
    <t xml:space="preserve">  支持中小企业发展和管理支出</t>
  </si>
  <si>
    <t>商业服务业等支出</t>
  </si>
  <si>
    <t xml:space="preserve">  商业流通事务</t>
  </si>
  <si>
    <t xml:space="preserve">  其他商业服务业等支出</t>
  </si>
  <si>
    <t>国土海洋气象等支出</t>
  </si>
  <si>
    <t xml:space="preserve">  国土资源事务</t>
  </si>
  <si>
    <t xml:space="preserve">  气象事务</t>
  </si>
  <si>
    <t xml:space="preserve">  其他国土海洋气象等支出</t>
  </si>
  <si>
    <t>住房保障支出</t>
  </si>
  <si>
    <t xml:space="preserve">  保障性安居工程支出</t>
  </si>
  <si>
    <t xml:space="preserve">  住房改革支出</t>
  </si>
  <si>
    <t xml:space="preserve">  城乡社区住宅</t>
  </si>
  <si>
    <t>预备费</t>
  </si>
  <si>
    <t>其他支出(类)</t>
  </si>
  <si>
    <t xml:space="preserve">  年初预留</t>
  </si>
  <si>
    <t xml:space="preserve">  其他支出(款)</t>
  </si>
  <si>
    <t>债务付息支出</t>
  </si>
  <si>
    <t xml:space="preserve">  中央政府债务付息支出</t>
  </si>
  <si>
    <t xml:space="preserve">  地方政府债务付息支出</t>
  </si>
  <si>
    <t>债务发行费用支出</t>
  </si>
  <si>
    <t xml:space="preserve">  中央政府债务发行费用支出</t>
  </si>
  <si>
    <t xml:space="preserve">  地方政府债务发行费用支出</t>
  </si>
  <si>
    <t>调整预算数</t>
  </si>
  <si>
    <t>决算数</t>
  </si>
  <si>
    <t>项          目</t>
  </si>
  <si>
    <t>2015年         预算数</t>
    <phoneticPr fontId="2" type="noConversion"/>
  </si>
  <si>
    <t>2015年            决算数</t>
    <phoneticPr fontId="2" type="noConversion"/>
  </si>
  <si>
    <t>铜川市本级2015年财政一般公共预算支出执行情况表</t>
    <phoneticPr fontId="13" type="noConversion"/>
  </si>
  <si>
    <t>附表3</t>
    <phoneticPr fontId="13" type="noConversion"/>
  </si>
  <si>
    <t xml:space="preserve">      土地增值税</t>
    <phoneticPr fontId="1" type="noConversion"/>
  </si>
  <si>
    <t xml:space="preserve">                  收入合计</t>
    <phoneticPr fontId="1" type="noConversion"/>
  </si>
  <si>
    <t>完成预算
进度</t>
    <phoneticPr fontId="2" type="noConversion"/>
  </si>
  <si>
    <t>项      目</t>
  </si>
  <si>
    <t>本年基金收入合计</t>
  </si>
  <si>
    <t>上年结余收入</t>
  </si>
  <si>
    <t>上级补助收入</t>
  </si>
  <si>
    <t>基金收入总计</t>
  </si>
  <si>
    <t>一、一般公共服务</t>
  </si>
  <si>
    <t>二、教育</t>
  </si>
  <si>
    <t>三、文化体育与传媒</t>
  </si>
  <si>
    <t>四、社会保障和就业</t>
  </si>
  <si>
    <t>五、城乡社区事务</t>
  </si>
  <si>
    <t>六、农林水事务</t>
  </si>
  <si>
    <t>七、交通运输</t>
  </si>
  <si>
    <t>八、资源勘探电力信息等事务</t>
  </si>
  <si>
    <t>九、商业服务业等事务</t>
  </si>
  <si>
    <t>十、其他支出</t>
  </si>
  <si>
    <t>本年基金支出合计</t>
  </si>
  <si>
    <t>上解支出</t>
  </si>
  <si>
    <t>置换债券资金结余</t>
    <phoneticPr fontId="13" type="noConversion"/>
  </si>
  <si>
    <t>调出资金</t>
  </si>
  <si>
    <t>年终结余</t>
  </si>
  <si>
    <t>基金支出总计</t>
  </si>
  <si>
    <t>附表4</t>
    <phoneticPr fontId="13" type="noConversion"/>
  </si>
  <si>
    <t>铜川市2015年政府性基金预算收支执行情况表</t>
    <phoneticPr fontId="13" type="noConversion"/>
  </si>
  <si>
    <t>一、政府住房基金收入</t>
    <phoneticPr fontId="13" type="noConversion"/>
  </si>
  <si>
    <t>二、国有土地收益基金收入</t>
    <phoneticPr fontId="13" type="noConversion"/>
  </si>
  <si>
    <t>三、国有土地使用权出让金收入</t>
    <phoneticPr fontId="13" type="noConversion"/>
  </si>
  <si>
    <t>四、城市公用事业附加收入</t>
    <phoneticPr fontId="13" type="noConversion"/>
  </si>
  <si>
    <t>五、城市基础设施配套费收入</t>
    <phoneticPr fontId="13" type="noConversion"/>
  </si>
  <si>
    <t>六、污水处理费收入</t>
    <phoneticPr fontId="13" type="noConversion"/>
  </si>
  <si>
    <t>七、水土保持补偿费收入</t>
    <phoneticPr fontId="13" type="noConversion"/>
  </si>
  <si>
    <t>八、散装水泥专项资金收入</t>
    <phoneticPr fontId="13" type="noConversion"/>
  </si>
  <si>
    <t>九、新型墙体材料专项基金收入</t>
    <phoneticPr fontId="13" type="noConversion"/>
  </si>
  <si>
    <t>十、彩票发行机构和彩票销售机构业务费用</t>
    <phoneticPr fontId="13" type="noConversion"/>
  </si>
  <si>
    <t>十一、其他政府性基金收入</t>
    <phoneticPr fontId="13" type="noConversion"/>
  </si>
  <si>
    <t>地方政府债券转贷收入</t>
    <phoneticPr fontId="13" type="noConversion"/>
  </si>
  <si>
    <t>收  入</t>
    <phoneticPr fontId="1" type="noConversion"/>
  </si>
  <si>
    <t>支  出</t>
    <phoneticPr fontId="1" type="noConversion"/>
  </si>
  <si>
    <t>完成调整预算%</t>
    <phoneticPr fontId="13" type="noConversion"/>
  </si>
</sst>
</file>

<file path=xl/styles.xml><?xml version="1.0" encoding="utf-8"?>
<styleSheet xmlns="http://schemas.openxmlformats.org/spreadsheetml/2006/main">
  <numFmts count="4">
    <numFmt numFmtId="176" formatCode="0.0%"/>
    <numFmt numFmtId="177" formatCode="0;_Ѐ"/>
    <numFmt numFmtId="178" formatCode="0_);[Red]\(0\)"/>
    <numFmt numFmtId="179" formatCode="0.0_ "/>
  </numFmts>
  <fonts count="2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b/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黑体"/>
      <family val="3"/>
      <charset val="134"/>
    </font>
    <font>
      <b/>
      <sz val="16"/>
      <name val="宋体"/>
      <family val="3"/>
      <charset val="134"/>
      <scheme val="minor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6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mediumGray">
        <fgColor indexed="9"/>
        <bgColor indexed="75"/>
      </patternFill>
    </fill>
  </fills>
  <borders count="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4" fillId="0" borderId="0"/>
  </cellStyleXfs>
  <cellXfs count="66">
    <xf numFmtId="0" fontId="0" fillId="0" borderId="0" xfId="0">
      <alignment vertical="center"/>
    </xf>
    <xf numFmtId="0" fontId="5" fillId="0" borderId="0" xfId="0" applyFont="1" applyFill="1" applyAlignment="1" applyProtection="1">
      <protection locked="0"/>
    </xf>
    <xf numFmtId="176" fontId="5" fillId="0" borderId="0" xfId="0" applyNumberFormat="1" applyFont="1" applyFill="1" applyAlignment="1" applyProtection="1">
      <protection locked="0"/>
    </xf>
    <xf numFmtId="0" fontId="6" fillId="0" borderId="2" xfId="0" applyNumberFormat="1" applyFont="1" applyFill="1" applyBorder="1" applyAlignment="1" applyProtection="1">
      <alignment vertical="center"/>
    </xf>
    <xf numFmtId="0" fontId="5" fillId="0" borderId="0" xfId="0" applyFont="1" applyFill="1">
      <alignment vertical="center"/>
    </xf>
    <xf numFmtId="176" fontId="8" fillId="0" borderId="0" xfId="0" applyNumberFormat="1" applyFont="1" applyFill="1" applyAlignment="1" applyProtection="1">
      <alignment horizontal="right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176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vertical="center"/>
      <protection locked="0"/>
    </xf>
    <xf numFmtId="177" fontId="8" fillId="0" borderId="2" xfId="0" applyNumberFormat="1" applyFont="1" applyFill="1" applyBorder="1" applyAlignment="1" applyProtection="1">
      <alignment vertical="center"/>
    </xf>
    <xf numFmtId="176" fontId="8" fillId="0" borderId="3" xfId="0" applyNumberFormat="1" applyFont="1" applyFill="1" applyBorder="1" applyAlignment="1" applyProtection="1">
      <alignment vertical="center"/>
    </xf>
    <xf numFmtId="0" fontId="8" fillId="0" borderId="2" xfId="0" applyFont="1" applyFill="1" applyBorder="1" applyAlignment="1" applyProtection="1">
      <alignment vertical="center"/>
    </xf>
    <xf numFmtId="177" fontId="8" fillId="0" borderId="2" xfId="0" applyNumberFormat="1" applyFont="1" applyFill="1" applyBorder="1" applyAlignment="1" applyProtection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9" fillId="0" borderId="2" xfId="1" applyFont="1" applyFill="1" applyBorder="1" applyAlignment="1">
      <alignment horizontal="right" vertical="center"/>
    </xf>
    <xf numFmtId="0" fontId="9" fillId="0" borderId="2" xfId="1" applyFont="1" applyFill="1" applyBorder="1" applyAlignment="1">
      <alignment vertical="center"/>
    </xf>
    <xf numFmtId="0" fontId="9" fillId="0" borderId="0" xfId="0" applyFont="1" applyFill="1" applyAlignment="1" applyProtection="1"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176" fontId="9" fillId="0" borderId="3" xfId="0" applyNumberFormat="1" applyFont="1" applyFill="1" applyBorder="1" applyAlignment="1" applyProtection="1">
      <alignment vertical="center"/>
    </xf>
    <xf numFmtId="0" fontId="9" fillId="0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Alignment="1"/>
    <xf numFmtId="3" fontId="12" fillId="2" borderId="2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176" fontId="6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Font="1" applyFill="1" applyBorder="1">
      <alignment vertical="center"/>
    </xf>
    <xf numFmtId="0" fontId="17" fillId="0" borderId="0" xfId="0" applyFont="1" applyFill="1">
      <alignment vertical="center"/>
    </xf>
    <xf numFmtId="0" fontId="19" fillId="0" borderId="0" xfId="0" applyFont="1" applyAlignment="1"/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3" fontId="16" fillId="0" borderId="2" xfId="0" applyNumberFormat="1" applyFont="1" applyFill="1" applyBorder="1" applyAlignment="1" applyProtection="1">
      <alignment horizontal="right" vertical="center"/>
    </xf>
    <xf numFmtId="0" fontId="16" fillId="0" borderId="4" xfId="0" applyNumberFormat="1" applyFont="1" applyFill="1" applyBorder="1" applyAlignment="1" applyProtection="1">
      <alignment vertical="center"/>
    </xf>
    <xf numFmtId="0" fontId="16" fillId="0" borderId="2" xfId="0" applyNumberFormat="1" applyFont="1" applyFill="1" applyBorder="1" applyAlignment="1" applyProtection="1">
      <alignment vertical="center"/>
    </xf>
    <xf numFmtId="178" fontId="16" fillId="0" borderId="0" xfId="2" applyNumberFormat="1" applyFont="1" applyFill="1" applyAlignment="1" applyProtection="1">
      <alignment horizontal="right" vertical="center"/>
    </xf>
    <xf numFmtId="0" fontId="5" fillId="0" borderId="0" xfId="0" applyFont="1" applyFill="1" applyBorder="1">
      <alignment vertical="center"/>
    </xf>
    <xf numFmtId="0" fontId="16" fillId="0" borderId="0" xfId="0" applyFont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0" xfId="2" applyFont="1" applyFill="1" applyAlignment="1">
      <alignment vertical="center"/>
    </xf>
    <xf numFmtId="0" fontId="16" fillId="0" borderId="0" xfId="0" applyFont="1" applyFill="1" applyBorder="1" applyAlignment="1" applyProtection="1">
      <alignment horizontal="right" vertical="center"/>
      <protection locked="0"/>
    </xf>
    <xf numFmtId="0" fontId="18" fillId="0" borderId="0" xfId="0" applyFont="1" applyFill="1" applyAlignment="1">
      <alignment vertical="center"/>
    </xf>
    <xf numFmtId="179" fontId="16" fillId="0" borderId="5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3" fontId="6" fillId="0" borderId="2" xfId="0" applyNumberFormat="1" applyFont="1" applyFill="1" applyBorder="1" applyAlignment="1" applyProtection="1">
      <alignment horizontal="right" vertical="center"/>
    </xf>
    <xf numFmtId="179" fontId="6" fillId="0" borderId="5" xfId="2" applyNumberFormat="1" applyFont="1" applyFill="1" applyBorder="1" applyAlignment="1">
      <alignment vertical="center"/>
    </xf>
    <xf numFmtId="0" fontId="17" fillId="0" borderId="0" xfId="0" applyFont="1" applyFill="1" applyAlignment="1">
      <alignment vertical="center"/>
    </xf>
    <xf numFmtId="0" fontId="17" fillId="0" borderId="2" xfId="0" applyFont="1" applyFill="1" applyBorder="1" applyAlignment="1">
      <alignment vertical="center"/>
    </xf>
    <xf numFmtId="0" fontId="9" fillId="0" borderId="0" xfId="0" applyFont="1" applyBorder="1" applyAlignment="1"/>
    <xf numFmtId="0" fontId="9" fillId="0" borderId="0" xfId="0" applyFont="1" applyBorder="1" applyAlignment="1">
      <alignment horizontal="right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right" vertical="center"/>
      <protection locked="0"/>
    </xf>
    <xf numFmtId="0" fontId="8" fillId="0" borderId="2" xfId="0" applyFont="1" applyBorder="1" applyAlignment="1" applyProtection="1">
      <alignment vertical="center"/>
      <protection locked="0"/>
    </xf>
    <xf numFmtId="1" fontId="8" fillId="0" borderId="2" xfId="0" applyNumberFormat="1" applyFont="1" applyBorder="1" applyAlignment="1" applyProtection="1">
      <alignment vertical="center" wrapText="1"/>
      <protection locked="0"/>
    </xf>
    <xf numFmtId="0" fontId="5" fillId="0" borderId="0" xfId="0" applyFont="1" applyBorder="1" applyAlignment="1"/>
    <xf numFmtId="0" fontId="5" fillId="0" borderId="0" xfId="0" applyFont="1" applyBorder="1" applyAlignment="1">
      <alignment horizontal="right"/>
    </xf>
    <xf numFmtId="0" fontId="8" fillId="0" borderId="0" xfId="0" applyFont="1" applyBorder="1" applyAlignment="1"/>
    <xf numFmtId="0" fontId="8" fillId="0" borderId="0" xfId="0" applyFont="1" applyBorder="1" applyAlignment="1">
      <alignment horizontal="right"/>
    </xf>
    <xf numFmtId="0" fontId="17" fillId="0" borderId="0" xfId="0" applyFont="1" applyFill="1" applyBorder="1">
      <alignment vertical="center"/>
    </xf>
    <xf numFmtId="0" fontId="4" fillId="0" borderId="0" xfId="0" applyFont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 vertical="center"/>
    </xf>
    <xf numFmtId="0" fontId="15" fillId="0" borderId="0" xfId="0" applyFont="1" applyAlignment="1" applyProtection="1">
      <alignment horizontal="center" vertical="center"/>
    </xf>
    <xf numFmtId="0" fontId="6" fillId="0" borderId="0" xfId="2" applyNumberFormat="1" applyFont="1" applyFill="1" applyAlignment="1" applyProtection="1">
      <alignment horizontal="right" vertical="center"/>
    </xf>
    <xf numFmtId="0" fontId="11" fillId="0" borderId="0" xfId="0" applyFont="1" applyBorder="1" applyAlignment="1" applyProtection="1">
      <alignment horizontal="center" vertical="center"/>
    </xf>
  </cellXfs>
  <cellStyles count="3">
    <cellStyle name="常规" xfId="0" builtinId="0"/>
    <cellStyle name="常规 2" xfId="1"/>
    <cellStyle name="常规_本级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23"/>
  <sheetViews>
    <sheetView tabSelected="1" workbookViewId="0">
      <selection activeCell="B27" sqref="B27"/>
    </sheetView>
  </sheetViews>
  <sheetFormatPr defaultRowHeight="24.95" customHeight="1"/>
  <cols>
    <col min="1" max="1" width="37.375" style="4" bestFit="1" customWidth="1"/>
    <col min="2" max="4" width="15.625" style="4" customWidth="1"/>
    <col min="5" max="16384" width="9" style="4"/>
  </cols>
  <sheetData>
    <row r="1" spans="1:4" s="1" customFormat="1" ht="17.25" customHeight="1">
      <c r="A1" s="22" t="s">
        <v>0</v>
      </c>
      <c r="D1" s="2"/>
    </row>
    <row r="2" spans="1:4" s="1" customFormat="1" ht="39.75" customHeight="1">
      <c r="A2" s="62" t="s">
        <v>1</v>
      </c>
      <c r="B2" s="62"/>
      <c r="C2" s="62"/>
      <c r="D2" s="62"/>
    </row>
    <row r="3" spans="1:4" s="18" customFormat="1" ht="24.95" customHeight="1">
      <c r="D3" s="5" t="s">
        <v>2</v>
      </c>
    </row>
    <row r="4" spans="1:4" s="9" customFormat="1" ht="47.25" customHeight="1">
      <c r="A4" s="6" t="s">
        <v>129</v>
      </c>
      <c r="B4" s="7" t="s">
        <v>130</v>
      </c>
      <c r="C4" s="7" t="s">
        <v>131</v>
      </c>
      <c r="D4" s="8" t="s">
        <v>136</v>
      </c>
    </row>
    <row r="5" spans="1:4" s="27" customFormat="1" ht="24.95" customHeight="1">
      <c r="A5" s="10" t="s">
        <v>3</v>
      </c>
      <c r="B5" s="11">
        <f>SUM(B6:B17)</f>
        <v>19893</v>
      </c>
      <c r="C5" s="11">
        <f>SUM(C6:C17)</f>
        <v>19893</v>
      </c>
      <c r="D5" s="12">
        <f>C5/B5</f>
        <v>1</v>
      </c>
    </row>
    <row r="6" spans="1:4" ht="24.95" customHeight="1">
      <c r="A6" s="19" t="s">
        <v>4</v>
      </c>
      <c r="B6" s="23">
        <v>1739</v>
      </c>
      <c r="C6" s="17">
        <v>1739</v>
      </c>
      <c r="D6" s="20">
        <f t="shared" ref="D6:D22" si="0">C6/B6</f>
        <v>1</v>
      </c>
    </row>
    <row r="7" spans="1:4" ht="24.95" customHeight="1">
      <c r="A7" s="19" t="s">
        <v>5</v>
      </c>
      <c r="B7" s="23">
        <v>5676</v>
      </c>
      <c r="C7" s="17">
        <v>5676</v>
      </c>
      <c r="D7" s="20">
        <f t="shared" si="0"/>
        <v>1</v>
      </c>
    </row>
    <row r="8" spans="1:4" ht="24.95" customHeight="1">
      <c r="A8" s="19" t="s">
        <v>6</v>
      </c>
      <c r="B8" s="23">
        <v>1098</v>
      </c>
      <c r="C8" s="17">
        <v>1098</v>
      </c>
      <c r="D8" s="20">
        <f t="shared" si="0"/>
        <v>1</v>
      </c>
    </row>
    <row r="9" spans="1:4" ht="24.95" customHeight="1">
      <c r="A9" s="19" t="s">
        <v>7</v>
      </c>
      <c r="B9" s="23">
        <v>495</v>
      </c>
      <c r="C9" s="17">
        <v>495</v>
      </c>
      <c r="D9" s="20">
        <f t="shared" si="0"/>
        <v>1</v>
      </c>
    </row>
    <row r="10" spans="1:4" ht="24.95" customHeight="1">
      <c r="A10" s="19" t="s">
        <v>8</v>
      </c>
      <c r="B10" s="23">
        <v>1653</v>
      </c>
      <c r="C10" s="17">
        <v>1653</v>
      </c>
      <c r="D10" s="20">
        <f t="shared" si="0"/>
        <v>1</v>
      </c>
    </row>
    <row r="11" spans="1:4" ht="24.95" customHeight="1">
      <c r="A11" s="19" t="s">
        <v>9</v>
      </c>
      <c r="B11" s="23">
        <v>323</v>
      </c>
      <c r="C11" s="17">
        <v>323</v>
      </c>
      <c r="D11" s="20">
        <f t="shared" si="0"/>
        <v>1</v>
      </c>
    </row>
    <row r="12" spans="1:4" ht="24.95" customHeight="1">
      <c r="A12" s="19" t="s">
        <v>10</v>
      </c>
      <c r="B12" s="23">
        <v>271</v>
      </c>
      <c r="C12" s="17">
        <v>271</v>
      </c>
      <c r="D12" s="20">
        <f t="shared" si="0"/>
        <v>1</v>
      </c>
    </row>
    <row r="13" spans="1:4" ht="24.95" customHeight="1">
      <c r="A13" s="19" t="s">
        <v>11</v>
      </c>
      <c r="B13" s="23">
        <v>304</v>
      </c>
      <c r="C13" s="17">
        <v>304</v>
      </c>
      <c r="D13" s="20">
        <f t="shared" si="0"/>
        <v>1</v>
      </c>
    </row>
    <row r="14" spans="1:4" ht="24.95" customHeight="1">
      <c r="A14" s="21" t="s">
        <v>134</v>
      </c>
      <c r="B14" s="23">
        <v>1523</v>
      </c>
      <c r="C14" s="17">
        <v>1523</v>
      </c>
      <c r="D14" s="20"/>
    </row>
    <row r="15" spans="1:4" ht="24.95" customHeight="1">
      <c r="A15" s="19" t="s">
        <v>12</v>
      </c>
      <c r="B15" s="23">
        <v>186</v>
      </c>
      <c r="C15" s="17">
        <v>186</v>
      </c>
      <c r="D15" s="20">
        <f t="shared" si="0"/>
        <v>1</v>
      </c>
    </row>
    <row r="16" spans="1:4" ht="24.95" customHeight="1">
      <c r="A16" s="19" t="s">
        <v>13</v>
      </c>
      <c r="B16" s="23">
        <v>2522</v>
      </c>
      <c r="C16" s="17">
        <v>2522</v>
      </c>
      <c r="D16" s="20">
        <f t="shared" si="0"/>
        <v>1</v>
      </c>
    </row>
    <row r="17" spans="1:4" ht="24.95" customHeight="1">
      <c r="A17" s="19" t="s">
        <v>14</v>
      </c>
      <c r="B17" s="23">
        <v>4103</v>
      </c>
      <c r="C17" s="17">
        <v>4103</v>
      </c>
      <c r="D17" s="20">
        <f t="shared" si="0"/>
        <v>1</v>
      </c>
    </row>
    <row r="18" spans="1:4" s="27" customFormat="1" ht="24.95" customHeight="1">
      <c r="A18" s="10" t="s">
        <v>15</v>
      </c>
      <c r="B18" s="13">
        <f>SUM(B19:B22)</f>
        <v>12140</v>
      </c>
      <c r="C18" s="13">
        <f>SUM(C19:C22)</f>
        <v>12140</v>
      </c>
      <c r="D18" s="12">
        <f t="shared" si="0"/>
        <v>1</v>
      </c>
    </row>
    <row r="19" spans="1:4" ht="24.95" customHeight="1">
      <c r="A19" s="19" t="s">
        <v>16</v>
      </c>
      <c r="B19" s="16">
        <v>5881</v>
      </c>
      <c r="C19" s="16">
        <v>5881</v>
      </c>
      <c r="D19" s="20">
        <f t="shared" si="0"/>
        <v>1</v>
      </c>
    </row>
    <row r="20" spans="1:4" ht="24.95" customHeight="1">
      <c r="A20" s="19" t="s">
        <v>17</v>
      </c>
      <c r="B20" s="16">
        <v>5392</v>
      </c>
      <c r="C20" s="16">
        <v>5392</v>
      </c>
      <c r="D20" s="20">
        <f t="shared" si="0"/>
        <v>1</v>
      </c>
    </row>
    <row r="21" spans="1:4" ht="24.95" customHeight="1">
      <c r="A21" s="19" t="s">
        <v>18</v>
      </c>
      <c r="B21" s="16">
        <v>578</v>
      </c>
      <c r="C21" s="16">
        <v>578</v>
      </c>
      <c r="D21" s="20">
        <f t="shared" si="0"/>
        <v>1</v>
      </c>
    </row>
    <row r="22" spans="1:4" ht="24.95" customHeight="1">
      <c r="A22" s="19" t="s">
        <v>19</v>
      </c>
      <c r="B22" s="16">
        <v>289</v>
      </c>
      <c r="C22" s="16">
        <v>289</v>
      </c>
      <c r="D22" s="20">
        <f t="shared" si="0"/>
        <v>1</v>
      </c>
    </row>
    <row r="23" spans="1:4" s="27" customFormat="1" ht="24.95" customHeight="1">
      <c r="A23" s="10" t="s">
        <v>135</v>
      </c>
      <c r="B23" s="14">
        <f>B18+B5</f>
        <v>32033</v>
      </c>
      <c r="C23" s="14">
        <f>C18+C5</f>
        <v>32033</v>
      </c>
      <c r="D23" s="12">
        <f>C23/B23</f>
        <v>1</v>
      </c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109"/>
  <sheetViews>
    <sheetView topLeftCell="A28" workbookViewId="0">
      <selection activeCell="B24" sqref="B24"/>
    </sheetView>
  </sheetViews>
  <sheetFormatPr defaultRowHeight="24.95" customHeight="1"/>
  <cols>
    <col min="1" max="1" width="32.5" style="44" bestFit="1" customWidth="1"/>
    <col min="2" max="4" width="15.625" style="45" customWidth="1"/>
    <col min="5" max="5" width="15.625" style="36" customWidth="1"/>
    <col min="6" max="16384" width="9" style="42"/>
  </cols>
  <sheetData>
    <row r="1" spans="1:5" s="24" customFormat="1" ht="24.95" customHeight="1">
      <c r="A1" s="28" t="s">
        <v>133</v>
      </c>
      <c r="B1" s="34"/>
      <c r="C1" s="34"/>
      <c r="D1" s="34"/>
      <c r="E1" s="38"/>
    </row>
    <row r="2" spans="1:5" s="24" customFormat="1" ht="34.5" customHeight="1">
      <c r="A2" s="63" t="s">
        <v>132</v>
      </c>
      <c r="B2" s="63"/>
      <c r="C2" s="63"/>
      <c r="D2" s="63"/>
      <c r="E2" s="63"/>
    </row>
    <row r="3" spans="1:5" s="24" customFormat="1" ht="24.95" customHeight="1">
      <c r="A3" s="64"/>
      <c r="B3" s="64"/>
      <c r="C3" s="64"/>
      <c r="D3" s="64"/>
      <c r="E3" s="39" t="s">
        <v>20</v>
      </c>
    </row>
    <row r="4" spans="1:5" s="40" customFormat="1" ht="42" customHeight="1">
      <c r="A4" s="15" t="s">
        <v>129</v>
      </c>
      <c r="B4" s="29" t="s">
        <v>21</v>
      </c>
      <c r="C4" s="37" t="s">
        <v>127</v>
      </c>
      <c r="D4" s="37" t="s">
        <v>128</v>
      </c>
      <c r="E4" s="25" t="s">
        <v>174</v>
      </c>
    </row>
    <row r="5" spans="1:5" s="48" customFormat="1" ht="24.95" customHeight="1">
      <c r="A5" s="30" t="s">
        <v>22</v>
      </c>
      <c r="B5" s="46">
        <f>B6+B22+B24+B29+B38+B41+B46+B60+B68+B72+B77+B83+B85+B89+B92+B96+B100+B101+B104+B107</f>
        <v>37263</v>
      </c>
      <c r="C5" s="46">
        <f t="shared" ref="C5:D5" si="0">C6+C22+C24+C29+C38+C41+C46+C60+C68+C72+C77+C83+C85+C89+C92+C96+C100+C101+C104+C107</f>
        <v>70590</v>
      </c>
      <c r="D5" s="46">
        <f t="shared" si="0"/>
        <v>67139</v>
      </c>
      <c r="E5" s="47">
        <f t="shared" ref="E5:E68" si="1">D5/C5*100</f>
        <v>95.111205553194495</v>
      </c>
    </row>
    <row r="6" spans="1:5" s="48" customFormat="1" ht="24.95" customHeight="1">
      <c r="A6" s="3" t="s">
        <v>23</v>
      </c>
      <c r="B6" s="46">
        <f>SUM(B7:B21)</f>
        <v>5925</v>
      </c>
      <c r="C6" s="46">
        <f t="shared" ref="C6:D6" si="2">SUM(C7:C21)</f>
        <v>4707</v>
      </c>
      <c r="D6" s="46">
        <f t="shared" si="2"/>
        <v>4291</v>
      </c>
      <c r="E6" s="47">
        <f t="shared" si="1"/>
        <v>91.16209900148715</v>
      </c>
    </row>
    <row r="7" spans="1:5" ht="24.95" customHeight="1">
      <c r="A7" s="32" t="s">
        <v>24</v>
      </c>
      <c r="B7" s="31">
        <v>5</v>
      </c>
      <c r="C7" s="43"/>
      <c r="D7" s="43"/>
      <c r="E7" s="41"/>
    </row>
    <row r="8" spans="1:5" ht="24.95" customHeight="1">
      <c r="A8" s="33" t="s">
        <v>25</v>
      </c>
      <c r="B8" s="31">
        <v>2234</v>
      </c>
      <c r="C8" s="43">
        <v>2399</v>
      </c>
      <c r="D8" s="43">
        <v>1996</v>
      </c>
      <c r="E8" s="41">
        <f t="shared" si="1"/>
        <v>83.201333889120463</v>
      </c>
    </row>
    <row r="9" spans="1:5" ht="24.95" customHeight="1">
      <c r="A9" s="33" t="s">
        <v>26</v>
      </c>
      <c r="B9" s="31">
        <v>65</v>
      </c>
      <c r="C9" s="43">
        <v>67</v>
      </c>
      <c r="D9" s="43">
        <v>67</v>
      </c>
      <c r="E9" s="41">
        <f t="shared" si="1"/>
        <v>100</v>
      </c>
    </row>
    <row r="10" spans="1:5" ht="24.95" customHeight="1">
      <c r="A10" s="33" t="s">
        <v>27</v>
      </c>
      <c r="B10" s="31">
        <v>504</v>
      </c>
      <c r="C10" s="43">
        <v>461</v>
      </c>
      <c r="D10" s="43">
        <v>459</v>
      </c>
      <c r="E10" s="41">
        <f t="shared" si="1"/>
        <v>99.566160520607369</v>
      </c>
    </row>
    <row r="11" spans="1:5" ht="24.95" customHeight="1">
      <c r="A11" s="33" t="s">
        <v>28</v>
      </c>
      <c r="B11" s="31">
        <v>960</v>
      </c>
      <c r="C11" s="43">
        <v>184</v>
      </c>
      <c r="D11" s="43">
        <v>184</v>
      </c>
      <c r="E11" s="41">
        <f t="shared" si="1"/>
        <v>100</v>
      </c>
    </row>
    <row r="12" spans="1:5" ht="24.95" customHeight="1">
      <c r="A12" s="33" t="s">
        <v>29</v>
      </c>
      <c r="B12" s="31">
        <v>3</v>
      </c>
      <c r="C12" s="43">
        <v>263</v>
      </c>
      <c r="D12" s="43">
        <v>263</v>
      </c>
      <c r="E12" s="41">
        <f t="shared" si="1"/>
        <v>100</v>
      </c>
    </row>
    <row r="13" spans="1:5" ht="24.95" customHeight="1">
      <c r="A13" s="33" t="s">
        <v>30</v>
      </c>
      <c r="B13" s="31">
        <v>61</v>
      </c>
      <c r="C13" s="43">
        <v>58</v>
      </c>
      <c r="D13" s="43">
        <v>58</v>
      </c>
      <c r="E13" s="41">
        <f t="shared" si="1"/>
        <v>100</v>
      </c>
    </row>
    <row r="14" spans="1:5" ht="24.95" customHeight="1">
      <c r="A14" s="33" t="s">
        <v>31</v>
      </c>
      <c r="B14" s="31">
        <v>766</v>
      </c>
      <c r="C14" s="43">
        <v>354</v>
      </c>
      <c r="D14" s="43">
        <v>344</v>
      </c>
      <c r="E14" s="41">
        <f t="shared" si="1"/>
        <v>97.175141242937855</v>
      </c>
    </row>
    <row r="15" spans="1:5" ht="24.95" customHeight="1">
      <c r="A15" s="33" t="s">
        <v>32</v>
      </c>
      <c r="B15" s="31">
        <v>348</v>
      </c>
      <c r="C15" s="43">
        <v>346</v>
      </c>
      <c r="D15" s="43">
        <v>346</v>
      </c>
      <c r="E15" s="41">
        <f t="shared" si="1"/>
        <v>100</v>
      </c>
    </row>
    <row r="16" spans="1:5" ht="24.95" customHeight="1">
      <c r="A16" s="33" t="s">
        <v>33</v>
      </c>
      <c r="B16" s="31">
        <v>42</v>
      </c>
      <c r="C16" s="43">
        <v>43</v>
      </c>
      <c r="D16" s="43">
        <v>43</v>
      </c>
      <c r="E16" s="41">
        <f t="shared" si="1"/>
        <v>100</v>
      </c>
    </row>
    <row r="17" spans="1:5" ht="24.95" customHeight="1">
      <c r="A17" s="33" t="s">
        <v>34</v>
      </c>
      <c r="B17" s="31">
        <v>0</v>
      </c>
      <c r="C17" s="43">
        <v>3</v>
      </c>
      <c r="D17" s="43">
        <v>2</v>
      </c>
      <c r="E17" s="41">
        <f t="shared" si="1"/>
        <v>66.666666666666657</v>
      </c>
    </row>
    <row r="18" spans="1:5" ht="24.95" customHeight="1">
      <c r="A18" s="33" t="s">
        <v>35</v>
      </c>
      <c r="B18" s="31">
        <v>0</v>
      </c>
      <c r="C18" s="43">
        <v>2</v>
      </c>
      <c r="D18" s="43">
        <v>2</v>
      </c>
      <c r="E18" s="41">
        <f t="shared" si="1"/>
        <v>100</v>
      </c>
    </row>
    <row r="19" spans="1:5" ht="24.95" customHeight="1">
      <c r="A19" s="33" t="s">
        <v>36</v>
      </c>
      <c r="B19" s="31">
        <v>52</v>
      </c>
      <c r="C19" s="43">
        <v>98</v>
      </c>
      <c r="D19" s="43">
        <v>98</v>
      </c>
      <c r="E19" s="41">
        <f t="shared" si="1"/>
        <v>100</v>
      </c>
    </row>
    <row r="20" spans="1:5" ht="24.95" customHeight="1">
      <c r="A20" s="33" t="s">
        <v>37</v>
      </c>
      <c r="B20" s="31">
        <v>60</v>
      </c>
      <c r="C20" s="43">
        <v>17</v>
      </c>
      <c r="D20" s="43">
        <v>17</v>
      </c>
      <c r="E20" s="41">
        <f t="shared" si="1"/>
        <v>100</v>
      </c>
    </row>
    <row r="21" spans="1:5" ht="24.95" customHeight="1">
      <c r="A21" s="33" t="s">
        <v>38</v>
      </c>
      <c r="B21" s="31">
        <v>825</v>
      </c>
      <c r="C21" s="43">
        <v>412</v>
      </c>
      <c r="D21" s="43">
        <v>412</v>
      </c>
      <c r="E21" s="41">
        <f t="shared" si="1"/>
        <v>100</v>
      </c>
    </row>
    <row r="22" spans="1:5" s="48" customFormat="1" ht="24.95" customHeight="1">
      <c r="A22" s="3" t="s">
        <v>39</v>
      </c>
      <c r="B22" s="46">
        <f>SUM(B23:B23)</f>
        <v>33</v>
      </c>
      <c r="C22" s="49">
        <v>3</v>
      </c>
      <c r="D22" s="49">
        <v>3</v>
      </c>
      <c r="E22" s="47">
        <f t="shared" si="1"/>
        <v>100</v>
      </c>
    </row>
    <row r="23" spans="1:5" ht="24.95" customHeight="1">
      <c r="A23" s="33" t="s">
        <v>40</v>
      </c>
      <c r="B23" s="31">
        <v>33</v>
      </c>
      <c r="C23" s="43">
        <v>3</v>
      </c>
      <c r="D23" s="43">
        <v>3</v>
      </c>
      <c r="E23" s="41">
        <f t="shared" si="1"/>
        <v>100</v>
      </c>
    </row>
    <row r="24" spans="1:5" s="48" customFormat="1" ht="24.95" customHeight="1">
      <c r="A24" s="3" t="s">
        <v>41</v>
      </c>
      <c r="B24" s="46">
        <f>SUM(B25:B28)</f>
        <v>2366</v>
      </c>
      <c r="C24" s="49">
        <v>2846</v>
      </c>
      <c r="D24" s="49">
        <v>2846</v>
      </c>
      <c r="E24" s="47">
        <f t="shared" si="1"/>
        <v>100</v>
      </c>
    </row>
    <row r="25" spans="1:5" ht="24.95" customHeight="1">
      <c r="A25" s="33" t="s">
        <v>42</v>
      </c>
      <c r="B25" s="31">
        <v>260</v>
      </c>
      <c r="C25" s="43">
        <v>293</v>
      </c>
      <c r="D25" s="43">
        <v>293</v>
      </c>
      <c r="E25" s="41">
        <f t="shared" si="1"/>
        <v>100</v>
      </c>
    </row>
    <row r="26" spans="1:5" ht="24.95" customHeight="1">
      <c r="A26" s="33" t="s">
        <v>43</v>
      </c>
      <c r="B26" s="31">
        <v>1811</v>
      </c>
      <c r="C26" s="43">
        <v>1941</v>
      </c>
      <c r="D26" s="43">
        <v>1941</v>
      </c>
      <c r="E26" s="41">
        <f t="shared" si="1"/>
        <v>100</v>
      </c>
    </row>
    <row r="27" spans="1:5" ht="24.95" customHeight="1">
      <c r="A27" s="33" t="s">
        <v>44</v>
      </c>
      <c r="B27" s="31">
        <v>124</v>
      </c>
      <c r="C27" s="43">
        <v>157</v>
      </c>
      <c r="D27" s="43">
        <v>157</v>
      </c>
      <c r="E27" s="41">
        <f t="shared" si="1"/>
        <v>100</v>
      </c>
    </row>
    <row r="28" spans="1:5" ht="24.95" customHeight="1">
      <c r="A28" s="33" t="s">
        <v>45</v>
      </c>
      <c r="B28" s="31">
        <v>171</v>
      </c>
      <c r="C28" s="43">
        <v>455</v>
      </c>
      <c r="D28" s="43">
        <v>455</v>
      </c>
      <c r="E28" s="41">
        <f t="shared" si="1"/>
        <v>100</v>
      </c>
    </row>
    <row r="29" spans="1:5" s="48" customFormat="1" ht="24.95" customHeight="1">
      <c r="A29" s="3" t="s">
        <v>46</v>
      </c>
      <c r="B29" s="46">
        <f t="shared" ref="B29" si="3">SUM(B30:B37)</f>
        <v>11072</v>
      </c>
      <c r="C29" s="49">
        <v>20429</v>
      </c>
      <c r="D29" s="49">
        <v>19994</v>
      </c>
      <c r="E29" s="47">
        <f t="shared" si="1"/>
        <v>97.870674041803312</v>
      </c>
    </row>
    <row r="30" spans="1:5" ht="24.95" customHeight="1">
      <c r="A30" s="33" t="s">
        <v>47</v>
      </c>
      <c r="B30" s="31">
        <v>8358</v>
      </c>
      <c r="C30" s="43">
        <v>931</v>
      </c>
      <c r="D30" s="43">
        <v>931</v>
      </c>
      <c r="E30" s="41">
        <f t="shared" si="1"/>
        <v>100</v>
      </c>
    </row>
    <row r="31" spans="1:5" ht="24.95" customHeight="1">
      <c r="A31" s="33" t="s">
        <v>48</v>
      </c>
      <c r="B31" s="31">
        <v>1860</v>
      </c>
      <c r="C31" s="43">
        <v>13871</v>
      </c>
      <c r="D31" s="43">
        <v>13533</v>
      </c>
      <c r="E31" s="41">
        <f t="shared" si="1"/>
        <v>97.563261480787261</v>
      </c>
    </row>
    <row r="32" spans="1:5" ht="24.95" customHeight="1">
      <c r="A32" s="33" t="s">
        <v>49</v>
      </c>
      <c r="B32" s="31">
        <v>0</v>
      </c>
      <c r="C32" s="43">
        <v>61</v>
      </c>
      <c r="D32" s="43">
        <v>61</v>
      </c>
      <c r="E32" s="41">
        <f t="shared" si="1"/>
        <v>100</v>
      </c>
    </row>
    <row r="33" spans="1:5" ht="24.95" customHeight="1">
      <c r="A33" s="33" t="s">
        <v>50</v>
      </c>
      <c r="B33" s="31">
        <v>4</v>
      </c>
      <c r="C33" s="43">
        <v>3</v>
      </c>
      <c r="D33" s="43">
        <v>3</v>
      </c>
      <c r="E33" s="41">
        <f t="shared" si="1"/>
        <v>100</v>
      </c>
    </row>
    <row r="34" spans="1:5" ht="24.95" customHeight="1">
      <c r="A34" s="33" t="s">
        <v>51</v>
      </c>
      <c r="B34" s="31">
        <v>0</v>
      </c>
      <c r="C34" s="43">
        <v>18</v>
      </c>
      <c r="D34" s="43">
        <v>18</v>
      </c>
      <c r="E34" s="41">
        <f t="shared" si="1"/>
        <v>100</v>
      </c>
    </row>
    <row r="35" spans="1:5" ht="24.95" customHeight="1">
      <c r="A35" s="33" t="s">
        <v>52</v>
      </c>
      <c r="B35" s="31">
        <v>0</v>
      </c>
      <c r="C35" s="43">
        <v>3</v>
      </c>
      <c r="D35" s="43">
        <v>3</v>
      </c>
      <c r="E35" s="41">
        <f t="shared" si="1"/>
        <v>100</v>
      </c>
    </row>
    <row r="36" spans="1:5" ht="24.95" customHeight="1">
      <c r="A36" s="33" t="s">
        <v>53</v>
      </c>
      <c r="B36" s="31">
        <v>850</v>
      </c>
      <c r="C36" s="43">
        <v>1432</v>
      </c>
      <c r="D36" s="43">
        <v>1335</v>
      </c>
      <c r="E36" s="41">
        <f t="shared" si="1"/>
        <v>93.226256983240219</v>
      </c>
    </row>
    <row r="37" spans="1:5" ht="24.95" customHeight="1">
      <c r="A37" s="33" t="s">
        <v>54</v>
      </c>
      <c r="B37" s="31">
        <v>0</v>
      </c>
      <c r="C37" s="43">
        <v>4110</v>
      </c>
      <c r="D37" s="43">
        <v>4110</v>
      </c>
      <c r="E37" s="41">
        <f t="shared" si="1"/>
        <v>100</v>
      </c>
    </row>
    <row r="38" spans="1:5" s="48" customFormat="1" ht="24.95" customHeight="1">
      <c r="A38" s="3" t="s">
        <v>55</v>
      </c>
      <c r="B38" s="46">
        <f>SUM(B39:B40)</f>
        <v>3</v>
      </c>
      <c r="C38" s="49">
        <v>2100</v>
      </c>
      <c r="D38" s="49">
        <v>2100</v>
      </c>
      <c r="E38" s="47">
        <f t="shared" si="1"/>
        <v>100</v>
      </c>
    </row>
    <row r="39" spans="1:5" ht="24.95" customHeight="1">
      <c r="A39" s="33" t="s">
        <v>56</v>
      </c>
      <c r="B39" s="31">
        <v>3</v>
      </c>
      <c r="C39" s="43">
        <v>0</v>
      </c>
      <c r="D39" s="43">
        <v>0</v>
      </c>
      <c r="E39" s="41"/>
    </row>
    <row r="40" spans="1:5" ht="24.95" customHeight="1">
      <c r="A40" s="33" t="s">
        <v>57</v>
      </c>
      <c r="B40" s="31">
        <v>0</v>
      </c>
      <c r="C40" s="43">
        <v>2100</v>
      </c>
      <c r="D40" s="43">
        <v>2100</v>
      </c>
      <c r="E40" s="41">
        <f t="shared" si="1"/>
        <v>100</v>
      </c>
    </row>
    <row r="41" spans="1:5" s="48" customFormat="1" ht="24.95" customHeight="1">
      <c r="A41" s="3" t="s">
        <v>58</v>
      </c>
      <c r="B41" s="46">
        <f>SUM(B42:B45)</f>
        <v>385</v>
      </c>
      <c r="C41" s="49">
        <v>6119</v>
      </c>
      <c r="D41" s="49">
        <v>6119</v>
      </c>
      <c r="E41" s="47">
        <f t="shared" si="1"/>
        <v>100</v>
      </c>
    </row>
    <row r="42" spans="1:5" ht="24.95" customHeight="1">
      <c r="A42" s="33" t="s">
        <v>59</v>
      </c>
      <c r="B42" s="31">
        <v>385</v>
      </c>
      <c r="C42" s="43">
        <v>301</v>
      </c>
      <c r="D42" s="43">
        <v>301</v>
      </c>
      <c r="E42" s="41">
        <f t="shared" si="1"/>
        <v>100</v>
      </c>
    </row>
    <row r="43" spans="1:5" ht="24.95" customHeight="1">
      <c r="A43" s="33" t="s">
        <v>60</v>
      </c>
      <c r="B43" s="31">
        <v>0</v>
      </c>
      <c r="C43" s="43">
        <v>130</v>
      </c>
      <c r="D43" s="43">
        <v>130</v>
      </c>
      <c r="E43" s="41">
        <f t="shared" si="1"/>
        <v>100</v>
      </c>
    </row>
    <row r="44" spans="1:5" ht="24.95" customHeight="1">
      <c r="A44" s="33" t="s">
        <v>61</v>
      </c>
      <c r="B44" s="31">
        <v>0</v>
      </c>
      <c r="C44" s="43">
        <v>6</v>
      </c>
      <c r="D44" s="43">
        <v>6</v>
      </c>
      <c r="E44" s="41">
        <f t="shared" si="1"/>
        <v>100</v>
      </c>
    </row>
    <row r="45" spans="1:5" ht="24.95" customHeight="1">
      <c r="A45" s="33" t="s">
        <v>62</v>
      </c>
      <c r="B45" s="31">
        <v>0</v>
      </c>
      <c r="C45" s="43">
        <v>5682</v>
      </c>
      <c r="D45" s="43">
        <v>5682</v>
      </c>
      <c r="E45" s="41">
        <f t="shared" si="1"/>
        <v>100</v>
      </c>
    </row>
    <row r="46" spans="1:5" s="48" customFormat="1" ht="24.95" customHeight="1">
      <c r="A46" s="3" t="s">
        <v>63</v>
      </c>
      <c r="B46" s="46">
        <f t="shared" ref="B46" si="4">SUM(B47:B59)</f>
        <v>2339</v>
      </c>
      <c r="C46" s="49">
        <v>3778</v>
      </c>
      <c r="D46" s="49">
        <v>3696</v>
      </c>
      <c r="E46" s="47">
        <f t="shared" si="1"/>
        <v>97.829539438856543</v>
      </c>
    </row>
    <row r="47" spans="1:5" ht="24.95" customHeight="1">
      <c r="A47" s="33" t="s">
        <v>64</v>
      </c>
      <c r="B47" s="31">
        <v>71</v>
      </c>
      <c r="C47" s="43">
        <v>85</v>
      </c>
      <c r="D47" s="43">
        <v>79</v>
      </c>
      <c r="E47" s="41">
        <f t="shared" si="1"/>
        <v>92.941176470588232</v>
      </c>
    </row>
    <row r="48" spans="1:5" ht="24.95" customHeight="1">
      <c r="A48" s="33" t="s">
        <v>65</v>
      </c>
      <c r="B48" s="31">
        <v>715</v>
      </c>
      <c r="C48" s="43">
        <v>1115</v>
      </c>
      <c r="D48" s="43">
        <v>1051</v>
      </c>
      <c r="E48" s="41">
        <f t="shared" si="1"/>
        <v>94.260089686098652</v>
      </c>
    </row>
    <row r="49" spans="1:5" ht="24.95" customHeight="1">
      <c r="A49" s="33" t="s">
        <v>66</v>
      </c>
      <c r="B49" s="31">
        <v>234</v>
      </c>
      <c r="C49" s="43">
        <v>0</v>
      </c>
      <c r="D49" s="43">
        <v>0</v>
      </c>
      <c r="E49" s="41"/>
    </row>
    <row r="50" spans="1:5" ht="24.95" customHeight="1">
      <c r="A50" s="33" t="s">
        <v>67</v>
      </c>
      <c r="B50" s="31">
        <v>0</v>
      </c>
      <c r="C50" s="43">
        <v>740</v>
      </c>
      <c r="D50" s="43">
        <v>737</v>
      </c>
      <c r="E50" s="41">
        <f t="shared" si="1"/>
        <v>99.594594594594597</v>
      </c>
    </row>
    <row r="51" spans="1:5" ht="24.95" customHeight="1">
      <c r="A51" s="33" t="s">
        <v>68</v>
      </c>
      <c r="B51" s="31">
        <v>164</v>
      </c>
      <c r="C51" s="43">
        <v>474</v>
      </c>
      <c r="D51" s="43">
        <v>474</v>
      </c>
      <c r="E51" s="41">
        <f t="shared" si="1"/>
        <v>100</v>
      </c>
    </row>
    <row r="52" spans="1:5" ht="24.95" customHeight="1">
      <c r="A52" s="33" t="s">
        <v>69</v>
      </c>
      <c r="B52" s="31">
        <v>1</v>
      </c>
      <c r="C52" s="43">
        <v>155</v>
      </c>
      <c r="D52" s="43">
        <v>155</v>
      </c>
      <c r="E52" s="41">
        <f t="shared" si="1"/>
        <v>100</v>
      </c>
    </row>
    <row r="53" spans="1:5" ht="24.95" customHeight="1">
      <c r="A53" s="33" t="s">
        <v>70</v>
      </c>
      <c r="B53" s="31">
        <v>33</v>
      </c>
      <c r="C53" s="43">
        <v>129</v>
      </c>
      <c r="D53" s="43">
        <v>129</v>
      </c>
      <c r="E53" s="41">
        <f t="shared" si="1"/>
        <v>100</v>
      </c>
    </row>
    <row r="54" spans="1:5" ht="24.95" customHeight="1">
      <c r="A54" s="33" t="s">
        <v>71</v>
      </c>
      <c r="B54" s="31">
        <v>12</v>
      </c>
      <c r="C54" s="43">
        <v>3</v>
      </c>
      <c r="D54" s="43">
        <v>3</v>
      </c>
      <c r="E54" s="41">
        <f t="shared" si="1"/>
        <v>100</v>
      </c>
    </row>
    <row r="55" spans="1:5" ht="24.95" customHeight="1">
      <c r="A55" s="33" t="s">
        <v>72</v>
      </c>
      <c r="B55" s="31">
        <v>400</v>
      </c>
      <c r="C55" s="43">
        <v>37</v>
      </c>
      <c r="D55" s="43">
        <v>37</v>
      </c>
      <c r="E55" s="41">
        <f t="shared" si="1"/>
        <v>100</v>
      </c>
    </row>
    <row r="56" spans="1:5" ht="24.95" customHeight="1">
      <c r="A56" s="33" t="s">
        <v>73</v>
      </c>
      <c r="B56" s="31">
        <v>0</v>
      </c>
      <c r="C56" s="43">
        <v>13</v>
      </c>
      <c r="D56" s="43">
        <v>13</v>
      </c>
      <c r="E56" s="41">
        <f t="shared" si="1"/>
        <v>100</v>
      </c>
    </row>
    <row r="57" spans="1:5" ht="24.95" customHeight="1">
      <c r="A57" s="33" t="s">
        <v>74</v>
      </c>
      <c r="B57" s="31">
        <v>40</v>
      </c>
      <c r="C57" s="43">
        <v>48</v>
      </c>
      <c r="D57" s="43">
        <v>48</v>
      </c>
      <c r="E57" s="41">
        <f t="shared" si="1"/>
        <v>100</v>
      </c>
    </row>
    <row r="58" spans="1:5" ht="24.95" customHeight="1">
      <c r="A58" s="33" t="s">
        <v>75</v>
      </c>
      <c r="B58" s="31">
        <v>0</v>
      </c>
      <c r="C58" s="43">
        <v>6</v>
      </c>
      <c r="D58" s="43">
        <v>6</v>
      </c>
      <c r="E58" s="41">
        <f t="shared" si="1"/>
        <v>100</v>
      </c>
    </row>
    <row r="59" spans="1:5" ht="24.95" customHeight="1">
      <c r="A59" s="33" t="s">
        <v>76</v>
      </c>
      <c r="B59" s="31">
        <v>669</v>
      </c>
      <c r="C59" s="43">
        <v>973</v>
      </c>
      <c r="D59" s="43">
        <v>964</v>
      </c>
      <c r="E59" s="41">
        <f t="shared" si="1"/>
        <v>99.075025693730737</v>
      </c>
    </row>
    <row r="60" spans="1:5" s="48" customFormat="1" ht="24.95" customHeight="1">
      <c r="A60" s="3" t="s">
        <v>77</v>
      </c>
      <c r="B60" s="46">
        <f t="shared" ref="B60" si="5">SUM(B61:B67)</f>
        <v>615</v>
      </c>
      <c r="C60" s="49">
        <v>1504</v>
      </c>
      <c r="D60" s="49">
        <v>1374</v>
      </c>
      <c r="E60" s="47">
        <f t="shared" si="1"/>
        <v>91.356382978723403</v>
      </c>
    </row>
    <row r="61" spans="1:5" ht="24.95" customHeight="1">
      <c r="A61" s="33" t="s">
        <v>78</v>
      </c>
      <c r="B61" s="31">
        <v>135</v>
      </c>
      <c r="C61" s="43">
        <v>40</v>
      </c>
      <c r="D61" s="43">
        <v>40</v>
      </c>
      <c r="E61" s="41">
        <f t="shared" si="1"/>
        <v>100</v>
      </c>
    </row>
    <row r="62" spans="1:5" ht="24.95" customHeight="1">
      <c r="A62" s="33" t="s">
        <v>79</v>
      </c>
      <c r="B62" s="31">
        <v>285</v>
      </c>
      <c r="C62" s="43">
        <v>581</v>
      </c>
      <c r="D62" s="43">
        <v>507</v>
      </c>
      <c r="E62" s="41">
        <f t="shared" si="1"/>
        <v>87.263339070567994</v>
      </c>
    </row>
    <row r="63" spans="1:5" ht="24.95" customHeight="1">
      <c r="A63" s="33" t="s">
        <v>80</v>
      </c>
      <c r="B63" s="31">
        <v>0</v>
      </c>
      <c r="C63" s="43">
        <v>553</v>
      </c>
      <c r="D63" s="43">
        <v>505</v>
      </c>
      <c r="E63" s="41">
        <f t="shared" si="1"/>
        <v>91.320072332730561</v>
      </c>
    </row>
    <row r="64" spans="1:5" ht="24.95" customHeight="1">
      <c r="A64" s="33" t="s">
        <v>81</v>
      </c>
      <c r="B64" s="31">
        <v>45</v>
      </c>
      <c r="C64" s="43">
        <v>66</v>
      </c>
      <c r="D64" s="43">
        <v>66</v>
      </c>
      <c r="E64" s="41">
        <f t="shared" si="1"/>
        <v>100</v>
      </c>
    </row>
    <row r="65" spans="1:5" ht="24.95" customHeight="1">
      <c r="A65" s="33" t="s">
        <v>82</v>
      </c>
      <c r="B65" s="31">
        <v>135</v>
      </c>
      <c r="C65" s="43">
        <v>227</v>
      </c>
      <c r="D65" s="43">
        <v>227</v>
      </c>
      <c r="E65" s="41">
        <f t="shared" si="1"/>
        <v>100</v>
      </c>
    </row>
    <row r="66" spans="1:5" ht="24.95" customHeight="1">
      <c r="A66" s="33" t="s">
        <v>83</v>
      </c>
      <c r="B66" s="31">
        <v>0</v>
      </c>
      <c r="C66" s="43">
        <v>12</v>
      </c>
      <c r="D66" s="43">
        <v>4</v>
      </c>
      <c r="E66" s="41">
        <f t="shared" si="1"/>
        <v>33.333333333333329</v>
      </c>
    </row>
    <row r="67" spans="1:5" ht="24.95" customHeight="1">
      <c r="A67" s="33" t="s">
        <v>84</v>
      </c>
      <c r="B67" s="31">
        <v>15</v>
      </c>
      <c r="C67" s="43">
        <v>25</v>
      </c>
      <c r="D67" s="43">
        <v>25</v>
      </c>
      <c r="E67" s="41">
        <f t="shared" si="1"/>
        <v>100</v>
      </c>
    </row>
    <row r="68" spans="1:5" s="48" customFormat="1" ht="24.95" customHeight="1">
      <c r="A68" s="3" t="s">
        <v>85</v>
      </c>
      <c r="B68" s="46">
        <f>SUM(B69:B71)</f>
        <v>0</v>
      </c>
      <c r="C68" s="46">
        <f t="shared" ref="C68:D68" si="6">SUM(C69:C71)</f>
        <v>1908</v>
      </c>
      <c r="D68" s="46">
        <f t="shared" si="6"/>
        <v>1393</v>
      </c>
      <c r="E68" s="47">
        <f t="shared" si="1"/>
        <v>73.008385744234801</v>
      </c>
    </row>
    <row r="69" spans="1:5" ht="24.95" customHeight="1">
      <c r="A69" s="33" t="s">
        <v>86</v>
      </c>
      <c r="B69" s="31">
        <v>0</v>
      </c>
      <c r="C69" s="43">
        <v>183</v>
      </c>
      <c r="D69" s="43">
        <v>183</v>
      </c>
      <c r="E69" s="41">
        <f t="shared" ref="E69:E106" si="7">D69/C69*100</f>
        <v>100</v>
      </c>
    </row>
    <row r="70" spans="1:5" ht="24.95" customHeight="1">
      <c r="A70" s="33" t="s">
        <v>87</v>
      </c>
      <c r="B70" s="31">
        <v>0</v>
      </c>
      <c r="C70" s="43">
        <v>1715</v>
      </c>
      <c r="D70" s="43">
        <v>1200</v>
      </c>
      <c r="E70" s="41">
        <f t="shared" si="7"/>
        <v>69.970845481049565</v>
      </c>
    </row>
    <row r="71" spans="1:5" ht="24.95" customHeight="1">
      <c r="A71" s="33" t="s">
        <v>88</v>
      </c>
      <c r="B71" s="31">
        <v>0</v>
      </c>
      <c r="C71" s="43">
        <v>10</v>
      </c>
      <c r="D71" s="43">
        <v>10</v>
      </c>
      <c r="E71" s="41">
        <f t="shared" si="7"/>
        <v>100</v>
      </c>
    </row>
    <row r="72" spans="1:5" s="48" customFormat="1" ht="24.95" customHeight="1">
      <c r="A72" s="3" t="s">
        <v>89</v>
      </c>
      <c r="B72" s="46">
        <f>SUM(B73:B76)</f>
        <v>9596</v>
      </c>
      <c r="C72" s="49">
        <v>14362</v>
      </c>
      <c r="D72" s="49">
        <v>13440</v>
      </c>
      <c r="E72" s="47">
        <f t="shared" si="7"/>
        <v>93.580281297869377</v>
      </c>
    </row>
    <row r="73" spans="1:5" ht="24.95" customHeight="1">
      <c r="A73" s="33" t="s">
        <v>90</v>
      </c>
      <c r="B73" s="31">
        <v>643</v>
      </c>
      <c r="C73" s="43">
        <v>528</v>
      </c>
      <c r="D73" s="43">
        <v>528</v>
      </c>
      <c r="E73" s="41">
        <f t="shared" si="7"/>
        <v>100</v>
      </c>
    </row>
    <row r="74" spans="1:5" ht="24.95" customHeight="1">
      <c r="A74" s="33" t="s">
        <v>91</v>
      </c>
      <c r="B74" s="31">
        <v>4000</v>
      </c>
      <c r="C74" s="43">
        <v>9350</v>
      </c>
      <c r="D74" s="43">
        <v>8428</v>
      </c>
      <c r="E74" s="41">
        <f t="shared" si="7"/>
        <v>90.139037433155082</v>
      </c>
    </row>
    <row r="75" spans="1:5" ht="24.95" customHeight="1">
      <c r="A75" s="33" t="s">
        <v>92</v>
      </c>
      <c r="B75" s="31">
        <v>1146</v>
      </c>
      <c r="C75" s="43">
        <v>751</v>
      </c>
      <c r="D75" s="43">
        <v>751</v>
      </c>
      <c r="E75" s="41">
        <f t="shared" si="7"/>
        <v>100</v>
      </c>
    </row>
    <row r="76" spans="1:5" ht="24.95" customHeight="1">
      <c r="A76" s="33" t="s">
        <v>93</v>
      </c>
      <c r="B76" s="31">
        <v>3807</v>
      </c>
      <c r="C76" s="43">
        <v>3733</v>
      </c>
      <c r="D76" s="43">
        <v>3733</v>
      </c>
      <c r="E76" s="41">
        <f t="shared" si="7"/>
        <v>100</v>
      </c>
    </row>
    <row r="77" spans="1:5" s="48" customFormat="1" ht="24.95" customHeight="1">
      <c r="A77" s="3" t="s">
        <v>94</v>
      </c>
      <c r="B77" s="46">
        <f>SUM(B78:B80,B81:B82)</f>
        <v>2575</v>
      </c>
      <c r="C77" s="49">
        <v>6538</v>
      </c>
      <c r="D77" s="49">
        <v>6060</v>
      </c>
      <c r="E77" s="47">
        <f t="shared" si="7"/>
        <v>92.688895686754364</v>
      </c>
    </row>
    <row r="78" spans="1:5" ht="24.95" customHeight="1">
      <c r="A78" s="33" t="s">
        <v>95</v>
      </c>
      <c r="B78" s="31">
        <v>924</v>
      </c>
      <c r="C78" s="43">
        <v>3230</v>
      </c>
      <c r="D78" s="43">
        <v>2964</v>
      </c>
      <c r="E78" s="41">
        <f t="shared" si="7"/>
        <v>91.764705882352942</v>
      </c>
    </row>
    <row r="79" spans="1:5" ht="24.95" customHeight="1">
      <c r="A79" s="33" t="s">
        <v>96</v>
      </c>
      <c r="B79" s="31">
        <v>38</v>
      </c>
      <c r="C79" s="43">
        <v>202</v>
      </c>
      <c r="D79" s="43">
        <v>202</v>
      </c>
      <c r="E79" s="41">
        <f t="shared" si="7"/>
        <v>100</v>
      </c>
    </row>
    <row r="80" spans="1:5" ht="24.95" customHeight="1">
      <c r="A80" s="33" t="s">
        <v>97</v>
      </c>
      <c r="B80" s="31">
        <v>18</v>
      </c>
      <c r="C80" s="43">
        <v>1610</v>
      </c>
      <c r="D80" s="43">
        <v>1407</v>
      </c>
      <c r="E80" s="41">
        <f t="shared" si="7"/>
        <v>87.391304347826079</v>
      </c>
    </row>
    <row r="81" spans="1:5" ht="24.95" customHeight="1">
      <c r="A81" s="33" t="s">
        <v>98</v>
      </c>
      <c r="B81" s="31">
        <v>0</v>
      </c>
      <c r="C81" s="43">
        <v>661</v>
      </c>
      <c r="D81" s="43">
        <v>661</v>
      </c>
      <c r="E81" s="41">
        <f t="shared" si="7"/>
        <v>100</v>
      </c>
    </row>
    <row r="82" spans="1:5" ht="24.95" customHeight="1">
      <c r="A82" s="33" t="s">
        <v>99</v>
      </c>
      <c r="B82" s="31">
        <v>1595</v>
      </c>
      <c r="C82" s="43">
        <v>835</v>
      </c>
      <c r="D82" s="43">
        <v>826</v>
      </c>
      <c r="E82" s="41">
        <f t="shared" si="7"/>
        <v>98.922155688622766</v>
      </c>
    </row>
    <row r="83" spans="1:5" s="48" customFormat="1" ht="24.95" customHeight="1">
      <c r="A83" s="3" t="s">
        <v>100</v>
      </c>
      <c r="B83" s="46">
        <f>SUM(B84:B84)</f>
        <v>30</v>
      </c>
      <c r="C83" s="49">
        <v>26</v>
      </c>
      <c r="D83" s="49">
        <v>26</v>
      </c>
      <c r="E83" s="47">
        <f t="shared" si="7"/>
        <v>100</v>
      </c>
    </row>
    <row r="84" spans="1:5" ht="24.95" customHeight="1">
      <c r="A84" s="33" t="s">
        <v>101</v>
      </c>
      <c r="B84" s="31">
        <v>30</v>
      </c>
      <c r="C84" s="43">
        <v>26</v>
      </c>
      <c r="D84" s="43">
        <v>26</v>
      </c>
      <c r="E84" s="41">
        <f t="shared" si="7"/>
        <v>100</v>
      </c>
    </row>
    <row r="85" spans="1:5" s="48" customFormat="1" ht="24.95" customHeight="1">
      <c r="A85" s="3" t="s">
        <v>102</v>
      </c>
      <c r="B85" s="46">
        <f>SUM(B86:B88)</f>
        <v>600</v>
      </c>
      <c r="C85" s="49">
        <v>580</v>
      </c>
      <c r="D85" s="49">
        <v>122</v>
      </c>
      <c r="E85" s="47">
        <f t="shared" si="7"/>
        <v>21.03448275862069</v>
      </c>
    </row>
    <row r="86" spans="1:5" ht="24.95" customHeight="1">
      <c r="A86" s="33" t="s">
        <v>103</v>
      </c>
      <c r="B86" s="31">
        <v>518</v>
      </c>
      <c r="C86" s="43">
        <v>454</v>
      </c>
      <c r="D86" s="43">
        <v>76</v>
      </c>
      <c r="E86" s="41">
        <f t="shared" si="7"/>
        <v>16.740088105726873</v>
      </c>
    </row>
    <row r="87" spans="1:5" ht="24.95" customHeight="1">
      <c r="A87" s="33" t="s">
        <v>104</v>
      </c>
      <c r="B87" s="31">
        <v>82</v>
      </c>
      <c r="C87" s="43">
        <v>56</v>
      </c>
      <c r="D87" s="43">
        <v>46</v>
      </c>
      <c r="E87" s="41">
        <f t="shared" si="7"/>
        <v>82.142857142857139</v>
      </c>
    </row>
    <row r="88" spans="1:5" ht="24.95" customHeight="1">
      <c r="A88" s="33" t="s">
        <v>105</v>
      </c>
      <c r="B88" s="31">
        <v>0</v>
      </c>
      <c r="C88" s="43">
        <v>70</v>
      </c>
      <c r="D88" s="43">
        <v>0</v>
      </c>
      <c r="E88" s="41">
        <f t="shared" si="7"/>
        <v>0</v>
      </c>
    </row>
    <row r="89" spans="1:5" s="48" customFormat="1" ht="24.95" customHeight="1">
      <c r="A89" s="3" t="s">
        <v>106</v>
      </c>
      <c r="B89" s="46">
        <f>SUM(B90:B91)</f>
        <v>197</v>
      </c>
      <c r="C89" s="49">
        <v>23</v>
      </c>
      <c r="D89" s="49">
        <v>13</v>
      </c>
      <c r="E89" s="47">
        <f t="shared" si="7"/>
        <v>56.521739130434781</v>
      </c>
    </row>
    <row r="90" spans="1:5" ht="24.95" customHeight="1">
      <c r="A90" s="33" t="s">
        <v>107</v>
      </c>
      <c r="B90" s="31">
        <v>29</v>
      </c>
      <c r="C90" s="43">
        <v>23</v>
      </c>
      <c r="D90" s="43">
        <v>13</v>
      </c>
      <c r="E90" s="41">
        <f t="shared" si="7"/>
        <v>56.521739130434781</v>
      </c>
    </row>
    <row r="91" spans="1:5" ht="24.95" customHeight="1">
      <c r="A91" s="33" t="s">
        <v>108</v>
      </c>
      <c r="B91" s="31">
        <v>168</v>
      </c>
      <c r="C91" s="43">
        <v>0</v>
      </c>
      <c r="D91" s="43">
        <v>0</v>
      </c>
      <c r="E91" s="41"/>
    </row>
    <row r="92" spans="1:5" s="48" customFormat="1" ht="24.95" customHeight="1">
      <c r="A92" s="3" t="s">
        <v>109</v>
      </c>
      <c r="B92" s="46">
        <f>SUM(B93:B95)</f>
        <v>467</v>
      </c>
      <c r="C92" s="46">
        <f t="shared" ref="C92:D92" si="8">SUM(C93:C95)</f>
        <v>425</v>
      </c>
      <c r="D92" s="46">
        <f t="shared" si="8"/>
        <v>425</v>
      </c>
      <c r="E92" s="47">
        <f t="shared" si="7"/>
        <v>100</v>
      </c>
    </row>
    <row r="93" spans="1:5" ht="24.95" customHeight="1">
      <c r="A93" s="33" t="s">
        <v>110</v>
      </c>
      <c r="B93" s="31">
        <v>464</v>
      </c>
      <c r="C93" s="43">
        <v>425</v>
      </c>
      <c r="D93" s="43">
        <v>425</v>
      </c>
      <c r="E93" s="41">
        <f t="shared" si="7"/>
        <v>100</v>
      </c>
    </row>
    <row r="94" spans="1:5" ht="24.95" customHeight="1">
      <c r="A94" s="33" t="s">
        <v>111</v>
      </c>
      <c r="B94" s="31">
        <v>3</v>
      </c>
      <c r="C94" s="43">
        <v>0</v>
      </c>
      <c r="D94" s="43">
        <v>0</v>
      </c>
      <c r="E94" s="41"/>
    </row>
    <row r="95" spans="1:5" ht="24.95" customHeight="1">
      <c r="A95" s="33" t="s">
        <v>112</v>
      </c>
      <c r="B95" s="31">
        <v>0</v>
      </c>
      <c r="C95" s="43">
        <v>0</v>
      </c>
      <c r="D95" s="43">
        <v>0</v>
      </c>
      <c r="E95" s="41"/>
    </row>
    <row r="96" spans="1:5" s="48" customFormat="1" ht="24.95" customHeight="1">
      <c r="A96" s="3" t="s">
        <v>113</v>
      </c>
      <c r="B96" s="46">
        <f t="shared" ref="B96" si="9">SUM(B97:B99)</f>
        <v>310</v>
      </c>
      <c r="C96" s="49">
        <v>4018</v>
      </c>
      <c r="D96" s="49">
        <v>4018</v>
      </c>
      <c r="E96" s="47">
        <f t="shared" si="7"/>
        <v>100</v>
      </c>
    </row>
    <row r="97" spans="1:5" ht="24.95" customHeight="1">
      <c r="A97" s="33" t="s">
        <v>114</v>
      </c>
      <c r="B97" s="31">
        <v>10</v>
      </c>
      <c r="C97" s="43">
        <v>3718</v>
      </c>
      <c r="D97" s="43">
        <v>3718</v>
      </c>
      <c r="E97" s="41">
        <f t="shared" si="7"/>
        <v>100</v>
      </c>
    </row>
    <row r="98" spans="1:5" ht="24.95" customHeight="1">
      <c r="A98" s="33" t="s">
        <v>115</v>
      </c>
      <c r="B98" s="31">
        <v>300</v>
      </c>
      <c r="C98" s="43">
        <v>300</v>
      </c>
      <c r="D98" s="43">
        <v>300</v>
      </c>
      <c r="E98" s="41">
        <f t="shared" si="7"/>
        <v>100</v>
      </c>
    </row>
    <row r="99" spans="1:5" ht="24.95" customHeight="1">
      <c r="A99" s="33" t="s">
        <v>116</v>
      </c>
      <c r="B99" s="31">
        <v>0</v>
      </c>
      <c r="C99" s="43">
        <v>0</v>
      </c>
      <c r="D99" s="43">
        <v>0</v>
      </c>
      <c r="E99" s="41"/>
    </row>
    <row r="100" spans="1:5" s="48" customFormat="1" ht="24.95" customHeight="1">
      <c r="A100" s="3" t="s">
        <v>117</v>
      </c>
      <c r="B100" s="46">
        <v>750</v>
      </c>
      <c r="C100" s="49">
        <v>0</v>
      </c>
      <c r="D100" s="49">
        <v>0</v>
      </c>
      <c r="E100" s="47"/>
    </row>
    <row r="101" spans="1:5" s="48" customFormat="1" ht="24.95" customHeight="1">
      <c r="A101" s="3" t="s">
        <v>118</v>
      </c>
      <c r="B101" s="46">
        <f t="shared" ref="B101" si="10">SUM(B102:B103)</f>
        <v>0</v>
      </c>
      <c r="C101" s="49">
        <v>1215</v>
      </c>
      <c r="D101" s="49">
        <v>1210</v>
      </c>
      <c r="E101" s="47">
        <f t="shared" si="7"/>
        <v>99.588477366255148</v>
      </c>
    </row>
    <row r="102" spans="1:5" ht="24.95" customHeight="1">
      <c r="A102" s="33" t="s">
        <v>119</v>
      </c>
      <c r="B102" s="31">
        <v>0</v>
      </c>
      <c r="C102" s="43">
        <v>0</v>
      </c>
      <c r="D102" s="43">
        <v>0</v>
      </c>
      <c r="E102" s="41"/>
    </row>
    <row r="103" spans="1:5" ht="24.95" customHeight="1">
      <c r="A103" s="33" t="s">
        <v>120</v>
      </c>
      <c r="B103" s="31">
        <v>0</v>
      </c>
      <c r="C103" s="43">
        <v>1215</v>
      </c>
      <c r="D103" s="43">
        <v>1210</v>
      </c>
      <c r="E103" s="41">
        <f t="shared" si="7"/>
        <v>99.588477366255148</v>
      </c>
    </row>
    <row r="104" spans="1:5" s="48" customFormat="1" ht="24.95" customHeight="1">
      <c r="A104" s="3" t="s">
        <v>121</v>
      </c>
      <c r="B104" s="46">
        <f>SUM(B105:B106)</f>
        <v>0</v>
      </c>
      <c r="C104" s="49">
        <v>9</v>
      </c>
      <c r="D104" s="49">
        <v>9</v>
      </c>
      <c r="E104" s="47">
        <f t="shared" si="7"/>
        <v>100</v>
      </c>
    </row>
    <row r="105" spans="1:5" ht="24.95" customHeight="1">
      <c r="A105" s="33" t="s">
        <v>122</v>
      </c>
      <c r="B105" s="31">
        <v>0</v>
      </c>
      <c r="C105" s="43">
        <v>0</v>
      </c>
      <c r="D105" s="43">
        <v>0</v>
      </c>
      <c r="E105" s="41"/>
    </row>
    <row r="106" spans="1:5" ht="24.95" customHeight="1">
      <c r="A106" s="33" t="s">
        <v>123</v>
      </c>
      <c r="B106" s="31">
        <v>0</v>
      </c>
      <c r="C106" s="43">
        <v>9</v>
      </c>
      <c r="D106" s="43">
        <v>9</v>
      </c>
      <c r="E106" s="41">
        <f t="shared" si="7"/>
        <v>100</v>
      </c>
    </row>
    <row r="107" spans="1:5" s="48" customFormat="1" ht="24.95" customHeight="1">
      <c r="A107" s="3" t="s">
        <v>124</v>
      </c>
      <c r="B107" s="46">
        <f>SUM(B108:B109)</f>
        <v>0</v>
      </c>
      <c r="C107" s="49">
        <v>0</v>
      </c>
      <c r="D107" s="49">
        <v>0</v>
      </c>
      <c r="E107" s="47"/>
    </row>
    <row r="108" spans="1:5" ht="24.95" customHeight="1">
      <c r="A108" s="33" t="s">
        <v>125</v>
      </c>
      <c r="B108" s="31">
        <v>0</v>
      </c>
      <c r="C108" s="43">
        <v>0</v>
      </c>
      <c r="D108" s="43">
        <v>0</v>
      </c>
      <c r="E108" s="41"/>
    </row>
    <row r="109" spans="1:5" ht="24.95" customHeight="1">
      <c r="A109" s="33" t="s">
        <v>126</v>
      </c>
      <c r="B109" s="31">
        <v>0</v>
      </c>
      <c r="C109" s="43">
        <v>0</v>
      </c>
      <c r="D109" s="43">
        <v>0</v>
      </c>
      <c r="E109" s="41"/>
    </row>
  </sheetData>
  <mergeCells count="2">
    <mergeCell ref="A2:E2"/>
    <mergeCell ref="A3:D3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D24"/>
  <sheetViews>
    <sheetView workbookViewId="0">
      <selection activeCell="C30" sqref="C30"/>
    </sheetView>
  </sheetViews>
  <sheetFormatPr defaultRowHeight="24.95" customHeight="1"/>
  <cols>
    <col min="1" max="1" width="43.5" style="56" customWidth="1"/>
    <col min="2" max="2" width="13" style="57" customWidth="1"/>
    <col min="3" max="3" width="29.625" style="35" bestFit="1" customWidth="1"/>
    <col min="4" max="4" width="13.25" style="35" customWidth="1"/>
    <col min="5" max="16384" width="9" style="35"/>
  </cols>
  <sheetData>
    <row r="1" spans="1:4" ht="17.25" customHeight="1">
      <c r="A1" s="58" t="s">
        <v>158</v>
      </c>
      <c r="B1" s="59"/>
    </row>
    <row r="2" spans="1:4" ht="33.75" customHeight="1">
      <c r="A2" s="65" t="s">
        <v>159</v>
      </c>
      <c r="B2" s="65"/>
      <c r="C2" s="65"/>
      <c r="D2" s="65"/>
    </row>
    <row r="3" spans="1:4" ht="24.95" customHeight="1">
      <c r="A3" s="50"/>
      <c r="B3" s="51"/>
      <c r="D3" s="61" t="s">
        <v>20</v>
      </c>
    </row>
    <row r="4" spans="1:4" s="60" customFormat="1" ht="24.95" customHeight="1">
      <c r="A4" s="52" t="s">
        <v>137</v>
      </c>
      <c r="B4" s="52" t="s">
        <v>172</v>
      </c>
      <c r="C4" s="52" t="s">
        <v>137</v>
      </c>
      <c r="D4" s="37" t="s">
        <v>173</v>
      </c>
    </row>
    <row r="5" spans="1:4" ht="24.95" customHeight="1">
      <c r="A5" s="54" t="s">
        <v>160</v>
      </c>
      <c r="B5" s="53"/>
      <c r="C5" s="54" t="s">
        <v>142</v>
      </c>
      <c r="D5" s="26"/>
    </row>
    <row r="6" spans="1:4" ht="24.95" customHeight="1">
      <c r="A6" s="54" t="s">
        <v>161</v>
      </c>
      <c r="B6" s="53"/>
      <c r="C6" s="54" t="s">
        <v>143</v>
      </c>
      <c r="D6" s="26"/>
    </row>
    <row r="7" spans="1:4" ht="24.95" customHeight="1">
      <c r="A7" s="54" t="s">
        <v>162</v>
      </c>
      <c r="B7" s="53">
        <v>400</v>
      </c>
      <c r="C7" s="54" t="s">
        <v>144</v>
      </c>
      <c r="D7" s="26"/>
    </row>
    <row r="8" spans="1:4" ht="24.95" customHeight="1">
      <c r="A8" s="54" t="s">
        <v>163</v>
      </c>
      <c r="B8" s="53"/>
      <c r="C8" s="54" t="s">
        <v>145</v>
      </c>
      <c r="D8" s="26">
        <v>103</v>
      </c>
    </row>
    <row r="9" spans="1:4" ht="24.95" customHeight="1">
      <c r="A9" s="54" t="s">
        <v>164</v>
      </c>
      <c r="B9" s="53"/>
      <c r="C9" s="54" t="s">
        <v>146</v>
      </c>
      <c r="D9" s="26">
        <v>28538</v>
      </c>
    </row>
    <row r="10" spans="1:4" ht="24.95" customHeight="1">
      <c r="A10" s="54" t="s">
        <v>165</v>
      </c>
      <c r="B10" s="53"/>
      <c r="C10" s="54" t="s">
        <v>147</v>
      </c>
      <c r="D10" s="26"/>
    </row>
    <row r="11" spans="1:4" ht="24.95" customHeight="1">
      <c r="A11" s="54" t="s">
        <v>166</v>
      </c>
      <c r="B11" s="53"/>
      <c r="C11" s="54" t="s">
        <v>148</v>
      </c>
      <c r="D11" s="26"/>
    </row>
    <row r="12" spans="1:4" ht="24.95" customHeight="1">
      <c r="A12" s="54" t="s">
        <v>167</v>
      </c>
      <c r="B12" s="53"/>
      <c r="C12" s="54" t="s">
        <v>149</v>
      </c>
      <c r="D12" s="26">
        <v>70</v>
      </c>
    </row>
    <row r="13" spans="1:4" ht="24.95" customHeight="1">
      <c r="A13" s="54" t="s">
        <v>168</v>
      </c>
      <c r="B13" s="53">
        <v>302</v>
      </c>
      <c r="C13" s="54" t="s">
        <v>150</v>
      </c>
      <c r="D13" s="26">
        <v>20</v>
      </c>
    </row>
    <row r="14" spans="1:4" ht="24.95" customHeight="1">
      <c r="A14" s="54" t="s">
        <v>169</v>
      </c>
      <c r="B14" s="53"/>
      <c r="C14" s="54" t="s">
        <v>151</v>
      </c>
      <c r="D14" s="26">
        <v>31</v>
      </c>
    </row>
    <row r="15" spans="1:4" ht="24.95" customHeight="1">
      <c r="A15" s="54" t="s">
        <v>170</v>
      </c>
      <c r="B15" s="53"/>
      <c r="C15" s="54"/>
      <c r="D15" s="26"/>
    </row>
    <row r="16" spans="1:4" ht="24.95" customHeight="1">
      <c r="A16" s="54"/>
      <c r="B16" s="53"/>
      <c r="C16" s="54"/>
      <c r="D16" s="26"/>
    </row>
    <row r="17" spans="1:4" ht="24.95" customHeight="1">
      <c r="A17" s="52" t="s">
        <v>138</v>
      </c>
      <c r="B17" s="53">
        <f>SUM(B5:B15)</f>
        <v>702</v>
      </c>
      <c r="C17" s="52" t="s">
        <v>152</v>
      </c>
      <c r="D17" s="26">
        <f>SUM(D5:D14)</f>
        <v>28762</v>
      </c>
    </row>
    <row r="18" spans="1:4" ht="24.95" customHeight="1">
      <c r="A18" s="54" t="s">
        <v>139</v>
      </c>
      <c r="B18" s="53">
        <v>2602</v>
      </c>
      <c r="C18" s="54" t="s">
        <v>153</v>
      </c>
      <c r="D18" s="26"/>
    </row>
    <row r="19" spans="1:4" ht="24.95" customHeight="1">
      <c r="A19" s="54" t="s">
        <v>140</v>
      </c>
      <c r="B19" s="53">
        <v>30888</v>
      </c>
      <c r="C19" s="55" t="s">
        <v>154</v>
      </c>
      <c r="D19" s="26"/>
    </row>
    <row r="20" spans="1:4" ht="24.95" customHeight="1">
      <c r="A20" s="54" t="s">
        <v>171</v>
      </c>
      <c r="B20" s="53"/>
      <c r="C20" s="54" t="s">
        <v>155</v>
      </c>
      <c r="D20" s="26">
        <v>1222</v>
      </c>
    </row>
    <row r="21" spans="1:4" ht="24.95" customHeight="1">
      <c r="A21" s="54"/>
      <c r="B21" s="53"/>
      <c r="C21" s="54" t="s">
        <v>156</v>
      </c>
      <c r="D21" s="26">
        <v>4208</v>
      </c>
    </row>
    <row r="22" spans="1:4" ht="24.95" customHeight="1">
      <c r="A22" s="54"/>
      <c r="B22" s="53"/>
      <c r="C22" s="54"/>
      <c r="D22" s="26"/>
    </row>
    <row r="23" spans="1:4" ht="24.95" customHeight="1">
      <c r="A23" s="54"/>
      <c r="B23" s="53"/>
      <c r="C23" s="54"/>
      <c r="D23" s="26"/>
    </row>
    <row r="24" spans="1:4" ht="24.95" customHeight="1">
      <c r="A24" s="52" t="s">
        <v>141</v>
      </c>
      <c r="B24" s="53">
        <f>B17+B18+B19</f>
        <v>34192</v>
      </c>
      <c r="C24" s="52" t="s">
        <v>157</v>
      </c>
      <c r="D24" s="26">
        <f>SUM(D17:D21)</f>
        <v>34192</v>
      </c>
    </row>
  </sheetData>
  <mergeCells count="1">
    <mergeCell ref="A2:D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新区公共预算收入</vt:lpstr>
      <vt:lpstr>新区公共预算支出</vt:lpstr>
      <vt:lpstr>新区基金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2016-11-09T06:45:45Z</dcterms:created>
  <dcterms:modified xsi:type="dcterms:W3CDTF">2016-12-01T06:35:35Z</dcterms:modified>
</cp:coreProperties>
</file>