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00" windowHeight="70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Sheet1!$A$6:$S$34</definedName>
    <definedName name="_xlnm.Print_Titles" localSheetId="0">Sheet1!$1:$6</definedName>
  </definedNames>
  <calcPr calcId="124519"/>
</workbook>
</file>

<file path=xl/calcChain.xml><?xml version="1.0" encoding="utf-8"?>
<calcChain xmlns="http://schemas.openxmlformats.org/spreadsheetml/2006/main">
  <c r="J22" i="1"/>
  <c r="E22"/>
  <c r="J21"/>
  <c r="E21"/>
  <c r="J20"/>
  <c r="E20"/>
  <c r="E9"/>
  <c r="J9"/>
  <c r="E10"/>
  <c r="J10"/>
  <c r="D8" s="1"/>
  <c r="E11"/>
  <c r="J11"/>
  <c r="J8"/>
  <c r="E8"/>
  <c r="J28"/>
  <c r="E28"/>
  <c r="E12"/>
  <c r="J12"/>
  <c r="E13"/>
  <c r="J13"/>
  <c r="E14"/>
  <c r="J14"/>
  <c r="E15"/>
  <c r="J15"/>
  <c r="E16"/>
  <c r="J16"/>
  <c r="E17"/>
  <c r="J17"/>
  <c r="E18"/>
  <c r="J18"/>
  <c r="E19"/>
  <c r="J19"/>
  <c r="E23"/>
  <c r="J23"/>
  <c r="E24"/>
  <c r="J24"/>
  <c r="E25"/>
  <c r="J25"/>
  <c r="E26"/>
  <c r="J26"/>
  <c r="E27"/>
  <c r="J27"/>
  <c r="E29"/>
  <c r="J29"/>
  <c r="E30"/>
  <c r="J30"/>
  <c r="E31"/>
  <c r="J31"/>
  <c r="E32"/>
  <c r="J32"/>
  <c r="E33"/>
  <c r="J33"/>
  <c r="E34"/>
  <c r="J34"/>
  <c r="F7"/>
  <c r="G7"/>
  <c r="H7"/>
  <c r="I7"/>
  <c r="K7"/>
  <c r="L7"/>
  <c r="M7"/>
  <c r="N7"/>
  <c r="D28" l="1"/>
  <c r="D33"/>
  <c r="D26"/>
  <c r="D23"/>
  <c r="D7"/>
  <c r="D20"/>
  <c r="J7"/>
  <c r="E7"/>
</calcChain>
</file>

<file path=xl/sharedStrings.xml><?xml version="1.0" encoding="utf-8"?>
<sst xmlns="http://schemas.openxmlformats.org/spreadsheetml/2006/main" count="97" uniqueCount="82">
  <si>
    <t>附件：</t>
  </si>
  <si>
    <t>单位：万元</t>
  </si>
  <si>
    <t>序号</t>
  </si>
  <si>
    <t>下达资金单位</t>
  </si>
  <si>
    <t>项目类别</t>
  </si>
  <si>
    <t>资金</t>
  </si>
  <si>
    <t>拨付资金文件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</si>
  <si>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</si>
  <si>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</si>
  <si>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</si>
  <si>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</si>
  <si>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</si>
  <si>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</si>
  <si>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</si>
  <si>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</si>
  <si>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</si>
  <si>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</si>
  <si>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</si>
  <si>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</si>
  <si>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农业局</t>
  </si>
  <si>
    <t>产业发展       项目</t>
  </si>
  <si>
    <t>发改局</t>
  </si>
  <si>
    <t>水务局</t>
  </si>
  <si>
    <t>关于下达2019年美丽乡村切块资金的通知</t>
    <phoneticPr fontId="1" type="noConversion"/>
  </si>
  <si>
    <t>2019年第七批统筹整合财政涉农资金分配表</t>
    <phoneticPr fontId="1" type="noConversion"/>
  </si>
  <si>
    <t>铜财农（2019）7号</t>
    <phoneticPr fontId="1" type="noConversion"/>
  </si>
  <si>
    <t>关于下达2019年中央财政农业生产发展资金预算的通知</t>
    <phoneticPr fontId="1" type="noConversion"/>
  </si>
  <si>
    <t>关于下达中央财政农业资金及生态保护补助资金的通知</t>
    <phoneticPr fontId="1" type="noConversion"/>
  </si>
  <si>
    <t>铜财农（2019）34号</t>
    <phoneticPr fontId="1" type="noConversion"/>
  </si>
  <si>
    <t>关于下达2019年省级农业专项资金的通知</t>
    <phoneticPr fontId="1" type="noConversion"/>
  </si>
  <si>
    <t>铜财农（2019）48号</t>
    <phoneticPr fontId="1" type="noConversion"/>
  </si>
  <si>
    <t>关于下达2019年第二批中央水利发展资金的通知</t>
    <phoneticPr fontId="1" type="noConversion"/>
  </si>
  <si>
    <t>铜财农（2019）44号</t>
    <phoneticPr fontId="1" type="noConversion"/>
  </si>
  <si>
    <t>关于预拨2019年省级农业专项资金的通知</t>
    <phoneticPr fontId="1" type="noConversion"/>
  </si>
  <si>
    <t>铜财农（2019）1号</t>
    <phoneticPr fontId="1" type="noConversion"/>
  </si>
  <si>
    <t>铜财建（2019）110号</t>
    <phoneticPr fontId="1" type="noConversion"/>
  </si>
  <si>
    <r>
      <t xml:space="preserve">铜财农改（2019）5号 </t>
    </r>
    <r>
      <rPr>
        <sz val="9"/>
        <rFont val="宋体"/>
        <family val="3"/>
        <charset val="134"/>
      </rPr>
      <t/>
    </r>
    <phoneticPr fontId="1" type="noConversion"/>
  </si>
  <si>
    <t>铜财建（2019）106号</t>
    <phoneticPr fontId="1" type="noConversion"/>
  </si>
  <si>
    <t>铜财农（2019）47号</t>
    <phoneticPr fontId="1" type="noConversion"/>
  </si>
  <si>
    <t>关于下达2019年中央财政专项扶贫资金（发展资金）预算的通知</t>
    <phoneticPr fontId="1" type="noConversion"/>
  </si>
  <si>
    <t>铜印财农（2019）48已下达扶贫局，铜印资金保障组发（2019）18号盘活收回整合使用</t>
    <phoneticPr fontId="1" type="noConversion"/>
  </si>
  <si>
    <t>交通局</t>
    <phoneticPr fontId="1" type="noConversion"/>
  </si>
  <si>
    <t>铜财农（2019）64号</t>
    <phoneticPr fontId="1" type="noConversion"/>
  </si>
  <si>
    <r>
      <t xml:space="preserve">铜财农改（2019）10号 </t>
    </r>
    <r>
      <rPr>
        <sz val="9"/>
        <rFont val="宋体"/>
        <family val="3"/>
        <charset val="134"/>
      </rPr>
      <t/>
    </r>
    <phoneticPr fontId="1" type="noConversion"/>
  </si>
  <si>
    <t>铜财教（2019）53号</t>
    <phoneticPr fontId="1" type="noConversion"/>
  </si>
  <si>
    <t>铜财农（2019）70号</t>
    <phoneticPr fontId="1" type="noConversion"/>
  </si>
  <si>
    <t>关于下达2019年中央财政农业生产发展资金的通知</t>
    <phoneticPr fontId="1" type="noConversion"/>
  </si>
  <si>
    <t>扶贫局</t>
    <phoneticPr fontId="1" type="noConversion"/>
  </si>
  <si>
    <t>雨露计划</t>
    <phoneticPr fontId="1" type="noConversion"/>
  </si>
  <si>
    <r>
      <rPr>
        <sz val="14"/>
        <color indexed="8"/>
        <rFont val="仿宋_GB2312"/>
        <family val="3"/>
        <charset val="134"/>
      </rPr>
      <t>关于下达中央2019年车辆购置税收入补助地方用于贫困地区农村公路建设资金的通知</t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</si>
  <si>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关于下达2019年农村改革转移支付预算的通知</t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</si>
  <si>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关于下达2019年中央基建投资预算（拨款）的通知</t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</si>
  <si>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关于下达2019年第二批中央财政林业改革发展资金的通知</t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</si>
  <si>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关于下达2019年中央农村改革转移支付预算的通知</t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</si>
  <si>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关于下达2019年旅游发展基金补助地方项目资金的通知</t>
    </r>
    <phoneticPr fontId="1" type="noConversion"/>
  </si>
  <si>
    <t>铜财农（2019）82号</t>
    <phoneticPr fontId="1" type="noConversion"/>
  </si>
  <si>
    <t>铜财建（2019）97号</t>
    <phoneticPr fontId="1" type="noConversion"/>
  </si>
  <si>
    <r>
      <t>关于下达</t>
    </r>
    <r>
      <rPr>
        <sz val="14"/>
        <color indexed="8"/>
        <rFont val="仿宋_GB2312"/>
        <family val="3"/>
        <charset val="134"/>
      </rPr>
      <t>2019年中央农村环境整治资金预算的通知</t>
    </r>
    <phoneticPr fontId="1" type="noConversion"/>
  </si>
  <si>
    <t>铜财农（2018）85号</t>
    <phoneticPr fontId="1" type="noConversion"/>
  </si>
  <si>
    <r>
      <t xml:space="preserve">铜财农改（2019）5号 </t>
    </r>
    <r>
      <rPr>
        <sz val="9"/>
        <rFont val="宋体"/>
        <family val="3"/>
        <charset val="134"/>
      </rPr>
      <t/>
    </r>
    <phoneticPr fontId="1" type="noConversion"/>
  </si>
  <si>
    <r>
      <rPr>
        <sz val="14"/>
        <color indexed="8"/>
        <rFont val="仿宋_GB2312"/>
        <family val="3"/>
        <charset val="134"/>
      </rPr>
      <t>关于下达2019年农村改革转移支付预算的通知</t>
    </r>
    <phoneticPr fontId="1" type="noConversion"/>
  </si>
  <si>
    <t>铜财建（2019）109号</t>
    <phoneticPr fontId="1" type="noConversion"/>
  </si>
  <si>
    <r>
      <rPr>
        <sz val="14"/>
        <color indexed="8"/>
        <rFont val="仿宋_GB2312"/>
        <family val="3"/>
        <charset val="134"/>
      </rPr>
      <t>关于下达2019年度慈安便民桥建设资金和做好项目衔接工作的通知</t>
    </r>
    <phoneticPr fontId="1" type="noConversion"/>
  </si>
  <si>
    <t>铜财建（2019）106号</t>
    <phoneticPr fontId="1" type="noConversion"/>
  </si>
  <si>
    <r>
      <rPr>
        <sz val="14"/>
        <color indexed="8"/>
        <rFont val="仿宋_GB2312"/>
        <family val="3"/>
        <charset val="134"/>
      </rPr>
      <t>关于下达2019年中央基建投资预算（拨款）的通知</t>
    </r>
    <phoneticPr fontId="1" type="noConversion"/>
  </si>
  <si>
    <t>功能   科目</t>
    <phoneticPr fontId="1" type="noConversion"/>
  </si>
  <si>
    <t>铜财农（2019）68号</t>
    <phoneticPr fontId="1" type="noConversion"/>
  </si>
  <si>
    <t>铜财农（2019）70号</t>
    <phoneticPr fontId="1" type="noConversion"/>
  </si>
  <si>
    <t>关于下达2019年中央财政农业生产发展资金的通知</t>
    <phoneticPr fontId="1" type="noConversion"/>
  </si>
  <si>
    <t>关于下达中央2019年车辆购置税收入补助地方用于贫困地区农村公路建设资金的通知</t>
    <phoneticPr fontId="1" type="noConversion"/>
  </si>
  <si>
    <r>
      <rPr>
        <sz val="11"/>
        <rFont val="仿宋_GB2312"/>
        <family val="3"/>
        <charset val="134"/>
      </rPr>
      <t>关于下达2019年农村供水工程维修养护及水质安全监督员专项补助资金的通知</t>
    </r>
    <phoneticPr fontId="1" type="noConversion"/>
  </si>
  <si>
    <t>铜印财农（2019）47号已下达农业局，铜印资金保障组发〔2019〕14号盘活收回整合使用</t>
    <phoneticPr fontId="1" type="noConversion"/>
  </si>
  <si>
    <t>巷道排水渠项目</t>
    <phoneticPr fontId="1" type="noConversion"/>
  </si>
  <si>
    <t>通组路  项目</t>
    <phoneticPr fontId="1" type="noConversion"/>
  </si>
  <si>
    <t>安全饮水项目</t>
    <phoneticPr fontId="1" type="noConversion"/>
  </si>
  <si>
    <t>关于下达2019年中央财政农田建设补助资金的通知</t>
    <phoneticPr fontId="1" type="noConversion"/>
  </si>
  <si>
    <t>铜财农（2019）82号</t>
    <phoneticPr fontId="1" type="noConversion"/>
  </si>
  <si>
    <t>关于下达2019年中央财政农田建设补助资金的通知</t>
    <phoneticPr fontId="1" type="noConversion"/>
  </si>
  <si>
    <t>周陵   管委会</t>
    <phoneticPr fontId="1" type="noConversion"/>
  </si>
  <si>
    <t>生猪养殖基地建设项目</t>
    <phoneticPr fontId="1" type="noConversion"/>
  </si>
  <si>
    <t>铜财农（2019）109号</t>
  </si>
  <si>
    <t>关于下达2019年美丽乡村切块资金的通知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</si>
</sst>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28"/>
      <color indexed="8"/>
      <name val="方正小标宋简体"/>
      <family val="4"/>
      <charset val="134"/>
    </font>
    <font>
      <sz val="14"/>
      <color indexed="8"/>
      <name val="宋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10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"/>
  <sheetViews>
    <sheetView tabSelected="1" zoomScale="80" zoomScaleNormal="80" workbookViewId="0">
      <pane ySplit="6" topLeftCell="A7" activePane="bottomLeft" state="frozen"/>
      <selection pane="bottomLeft" activeCell="M32" sqref="M32"/>
    </sheetView>
  </sheetViews>
  <sheetFormatPr defaultRowHeight="13.5"/>
  <cols>
    <col min="1" max="1" width="5.625" style="1" customWidth="1"/>
    <col min="2" max="2" width="10.875" style="1" customWidth="1"/>
    <col min="3" max="3" width="12.25" style="1" customWidth="1"/>
    <col min="4" max="4" width="12.375" style="1" bestFit="1" customWidth="1"/>
    <col min="5" max="5" width="12" style="1" bestFit="1" customWidth="1"/>
    <col min="6" max="6" width="9.875" style="1" bestFit="1" customWidth="1"/>
    <col min="7" max="9" width="9.5" style="1" bestFit="1" customWidth="1"/>
    <col min="10" max="12" width="12.375" style="1" bestFit="1" customWidth="1"/>
    <col min="13" max="13" width="11.125" style="1" bestFit="1" customWidth="1"/>
    <col min="14" max="14" width="9.5" style="1" bestFit="1" customWidth="1"/>
    <col min="15" max="15" width="19.125" style="3" customWidth="1"/>
    <col min="16" max="16" width="41.375" style="1" customWidth="1"/>
    <col min="17" max="18" width="11.25" style="1" customWidth="1"/>
    <col min="19" max="19" width="37.125" style="1" customWidth="1"/>
    <col min="20" max="20" width="33.375" style="1" customWidth="1"/>
    <col min="21" max="16384" width="9" style="1"/>
  </cols>
  <sheetData>
    <row r="1" spans="1:19" ht="21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9" ht="40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33" customHeight="1">
      <c r="Q3" s="26" t="s">
        <v>1</v>
      </c>
      <c r="R3" s="26"/>
      <c r="S3" s="26"/>
    </row>
    <row r="4" spans="1:19" s="4" customFormat="1" ht="24.95" customHeight="1">
      <c r="A4" s="21" t="s">
        <v>2</v>
      </c>
      <c r="B4" s="21" t="s">
        <v>3</v>
      </c>
      <c r="C4" s="21" t="s">
        <v>4</v>
      </c>
      <c r="D4" s="21" t="s">
        <v>5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 t="s">
        <v>6</v>
      </c>
      <c r="P4" s="21"/>
      <c r="Q4" s="21" t="s">
        <v>65</v>
      </c>
      <c r="R4" s="21" t="s">
        <v>7</v>
      </c>
      <c r="S4" s="21" t="s">
        <v>8</v>
      </c>
    </row>
    <row r="5" spans="1:19" s="4" customFormat="1" ht="26.1" customHeight="1">
      <c r="A5" s="21"/>
      <c r="B5" s="21"/>
      <c r="C5" s="21"/>
      <c r="D5" s="21" t="s">
        <v>9</v>
      </c>
      <c r="E5" s="21" t="s">
        <v>10</v>
      </c>
      <c r="F5" s="21"/>
      <c r="G5" s="21"/>
      <c r="H5" s="21"/>
      <c r="I5" s="21"/>
      <c r="J5" s="21" t="s">
        <v>11</v>
      </c>
      <c r="K5" s="21"/>
      <c r="L5" s="21"/>
      <c r="M5" s="21"/>
      <c r="N5" s="21"/>
      <c r="O5" s="21"/>
      <c r="P5" s="21"/>
      <c r="Q5" s="21"/>
      <c r="R5" s="21"/>
      <c r="S5" s="21"/>
    </row>
    <row r="6" spans="1:19" s="4" customFormat="1" ht="30" customHeight="1">
      <c r="A6" s="21"/>
      <c r="B6" s="21"/>
      <c r="C6" s="21"/>
      <c r="D6" s="21"/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21"/>
      <c r="R6" s="21"/>
      <c r="S6" s="21"/>
    </row>
    <row r="7" spans="1:19" s="7" customFormat="1" ht="50.25" customHeight="1">
      <c r="A7" s="6"/>
      <c r="B7" s="20" t="s">
        <v>9</v>
      </c>
      <c r="C7" s="20"/>
      <c r="D7" s="2">
        <f t="shared" ref="D7:N7" si="0">SUM(D8:D34)</f>
        <v>6943.66</v>
      </c>
      <c r="E7" s="2">
        <f t="shared" si="0"/>
        <v>80.89</v>
      </c>
      <c r="F7" s="2">
        <f t="shared" si="0"/>
        <v>80.89</v>
      </c>
      <c r="G7" s="2">
        <f t="shared" si="0"/>
        <v>0</v>
      </c>
      <c r="H7" s="2">
        <f t="shared" si="0"/>
        <v>0</v>
      </c>
      <c r="I7" s="2">
        <f t="shared" si="0"/>
        <v>0</v>
      </c>
      <c r="J7" s="2">
        <f t="shared" si="0"/>
        <v>6862.77</v>
      </c>
      <c r="K7" s="2">
        <f t="shared" si="0"/>
        <v>5122.6500000000005</v>
      </c>
      <c r="L7" s="2">
        <f t="shared" si="0"/>
        <v>1350.12</v>
      </c>
      <c r="M7" s="2">
        <f t="shared" si="0"/>
        <v>390</v>
      </c>
      <c r="N7" s="2">
        <f t="shared" si="0"/>
        <v>0</v>
      </c>
      <c r="O7" s="6"/>
      <c r="P7" s="6"/>
      <c r="Q7" s="6"/>
      <c r="R7" s="6"/>
      <c r="S7" s="6"/>
    </row>
    <row r="8" spans="1:19" s="7" customFormat="1" ht="58.5" customHeight="1">
      <c r="A8" s="17">
        <v>1</v>
      </c>
      <c r="B8" s="17" t="s">
        <v>19</v>
      </c>
      <c r="C8" s="17" t="s">
        <v>20</v>
      </c>
      <c r="D8" s="27">
        <f>SUM(J8:J19)</f>
        <v>3588</v>
      </c>
      <c r="E8" s="2">
        <f>F8+G8+H8+I8</f>
        <v>0</v>
      </c>
      <c r="F8" s="2"/>
      <c r="G8" s="2"/>
      <c r="H8" s="2"/>
      <c r="I8" s="2"/>
      <c r="J8" s="2">
        <f>K8+L8+M8+N8</f>
        <v>642.65</v>
      </c>
      <c r="K8" s="2"/>
      <c r="L8" s="2">
        <v>642.65</v>
      </c>
      <c r="M8" s="2"/>
      <c r="N8" s="2"/>
      <c r="O8" s="8" t="s">
        <v>34</v>
      </c>
      <c r="P8" s="8" t="s">
        <v>33</v>
      </c>
      <c r="Q8" s="17">
        <v>2130505</v>
      </c>
      <c r="R8" s="17">
        <v>50402</v>
      </c>
      <c r="S8" s="8" t="s">
        <v>71</v>
      </c>
    </row>
    <row r="9" spans="1:19" s="7" customFormat="1" ht="58.5" customHeight="1">
      <c r="A9" s="18"/>
      <c r="B9" s="18"/>
      <c r="C9" s="18"/>
      <c r="D9" s="28"/>
      <c r="E9" s="2">
        <f>F9+G9+H9+I9</f>
        <v>0</v>
      </c>
      <c r="F9" s="2"/>
      <c r="G9" s="2"/>
      <c r="H9" s="2"/>
      <c r="I9" s="2"/>
      <c r="J9" s="2">
        <f>K9+L9+M9+N9</f>
        <v>70</v>
      </c>
      <c r="K9" s="14"/>
      <c r="L9" s="14"/>
      <c r="M9" s="14">
        <v>70</v>
      </c>
      <c r="N9" s="14"/>
      <c r="O9" s="8" t="s">
        <v>66</v>
      </c>
      <c r="P9" s="8" t="s">
        <v>70</v>
      </c>
      <c r="Q9" s="18"/>
      <c r="R9" s="18"/>
      <c r="S9" s="8"/>
    </row>
    <row r="10" spans="1:19" s="7" customFormat="1" ht="58.5" customHeight="1">
      <c r="A10" s="18"/>
      <c r="B10" s="18"/>
      <c r="C10" s="18"/>
      <c r="D10" s="28"/>
      <c r="E10" s="2">
        <f>F10+G10+H10+I10</f>
        <v>0</v>
      </c>
      <c r="F10" s="2"/>
      <c r="G10" s="2"/>
      <c r="H10" s="2"/>
      <c r="I10" s="2"/>
      <c r="J10" s="2">
        <f>K29+L29+M29+N29</f>
        <v>50</v>
      </c>
      <c r="K10" s="2">
        <v>50</v>
      </c>
      <c r="L10" s="2"/>
      <c r="M10" s="2"/>
      <c r="N10" s="2"/>
      <c r="O10" s="8" t="s">
        <v>42</v>
      </c>
      <c r="P10" s="8" t="s">
        <v>52</v>
      </c>
      <c r="Q10" s="18"/>
      <c r="R10" s="18"/>
      <c r="S10" s="8"/>
    </row>
    <row r="11" spans="1:19" s="7" customFormat="1" ht="58.5" customHeight="1">
      <c r="A11" s="18"/>
      <c r="B11" s="18"/>
      <c r="C11" s="18"/>
      <c r="D11" s="28"/>
      <c r="E11" s="2">
        <f>F11+G11+H11+I11</f>
        <v>0</v>
      </c>
      <c r="F11" s="2"/>
      <c r="G11" s="2"/>
      <c r="H11" s="2"/>
      <c r="I11" s="2"/>
      <c r="J11" s="2">
        <f>K11+L11+M11+N11</f>
        <v>352.35</v>
      </c>
      <c r="K11" s="14">
        <v>352.35</v>
      </c>
      <c r="L11" s="14"/>
      <c r="M11" s="14"/>
      <c r="N11" s="14"/>
      <c r="O11" s="8" t="s">
        <v>67</v>
      </c>
      <c r="P11" s="8" t="s">
        <v>68</v>
      </c>
      <c r="Q11" s="18"/>
      <c r="R11" s="18"/>
      <c r="S11" s="8"/>
    </row>
    <row r="12" spans="1:19" s="7" customFormat="1" ht="58.5" customHeight="1">
      <c r="A12" s="18"/>
      <c r="B12" s="18"/>
      <c r="C12" s="18"/>
      <c r="D12" s="28"/>
      <c r="E12" s="14">
        <f t="shared" ref="E12:E34" si="1">F12+G12+H12+I12</f>
        <v>0</v>
      </c>
      <c r="F12" s="14"/>
      <c r="G12" s="14"/>
      <c r="H12" s="14"/>
      <c r="I12" s="14"/>
      <c r="J12" s="14">
        <f t="shared" ref="J12:J34" si="2">K12+L12+M12+N12</f>
        <v>161.30000000000001</v>
      </c>
      <c r="K12" s="14">
        <v>161.30000000000001</v>
      </c>
      <c r="L12" s="14"/>
      <c r="M12" s="14"/>
      <c r="N12" s="14"/>
      <c r="O12" s="8" t="s">
        <v>55</v>
      </c>
      <c r="P12" s="8" t="s">
        <v>75</v>
      </c>
      <c r="Q12" s="18"/>
      <c r="R12" s="18">
        <v>50402</v>
      </c>
      <c r="S12" s="8"/>
    </row>
    <row r="13" spans="1:19" s="7" customFormat="1" ht="58.5" customHeight="1">
      <c r="A13" s="18"/>
      <c r="B13" s="18"/>
      <c r="C13" s="18"/>
      <c r="D13" s="28"/>
      <c r="E13" s="2">
        <f t="shared" si="1"/>
        <v>0</v>
      </c>
      <c r="F13" s="2"/>
      <c r="G13" s="2"/>
      <c r="H13" s="2"/>
      <c r="I13" s="2"/>
      <c r="J13" s="2">
        <f t="shared" si="2"/>
        <v>880</v>
      </c>
      <c r="K13" s="2">
        <v>880</v>
      </c>
      <c r="L13" s="2"/>
      <c r="M13" s="2"/>
      <c r="N13" s="2"/>
      <c r="O13" s="8" t="s">
        <v>56</v>
      </c>
      <c r="P13" s="8" t="s">
        <v>57</v>
      </c>
      <c r="Q13" s="18"/>
      <c r="R13" s="18">
        <v>50402</v>
      </c>
      <c r="S13" s="8"/>
    </row>
    <row r="14" spans="1:19" s="7" customFormat="1" ht="58.5" customHeight="1">
      <c r="A14" s="18"/>
      <c r="B14" s="18"/>
      <c r="C14" s="18"/>
      <c r="D14" s="28"/>
      <c r="E14" s="2">
        <f t="shared" si="1"/>
        <v>0</v>
      </c>
      <c r="F14" s="2"/>
      <c r="G14" s="2"/>
      <c r="H14" s="2"/>
      <c r="I14" s="2"/>
      <c r="J14" s="2">
        <f t="shared" si="2"/>
        <v>570</v>
      </c>
      <c r="K14" s="2">
        <v>570</v>
      </c>
      <c r="L14" s="2"/>
      <c r="M14" s="2"/>
      <c r="N14" s="2"/>
      <c r="O14" s="8" t="s">
        <v>25</v>
      </c>
      <c r="P14" s="8" t="s">
        <v>26</v>
      </c>
      <c r="Q14" s="18"/>
      <c r="R14" s="18">
        <v>50402</v>
      </c>
      <c r="S14" s="8"/>
    </row>
    <row r="15" spans="1:19" s="7" customFormat="1" ht="58.5" customHeight="1">
      <c r="A15" s="18"/>
      <c r="B15" s="18"/>
      <c r="C15" s="18"/>
      <c r="D15" s="28"/>
      <c r="E15" s="2">
        <f t="shared" si="1"/>
        <v>0</v>
      </c>
      <c r="F15" s="2"/>
      <c r="G15" s="2"/>
      <c r="H15" s="2"/>
      <c r="I15" s="2"/>
      <c r="J15" s="2">
        <f t="shared" si="2"/>
        <v>160</v>
      </c>
      <c r="K15" s="2">
        <v>160</v>
      </c>
      <c r="L15" s="2"/>
      <c r="M15" s="2"/>
      <c r="N15" s="2"/>
      <c r="O15" s="8" t="s">
        <v>58</v>
      </c>
      <c r="P15" s="8" t="s">
        <v>27</v>
      </c>
      <c r="Q15" s="18"/>
      <c r="R15" s="18">
        <v>50402</v>
      </c>
      <c r="S15" s="8"/>
    </row>
    <row r="16" spans="1:19" s="7" customFormat="1" ht="58.5" customHeight="1">
      <c r="A16" s="18"/>
      <c r="B16" s="18"/>
      <c r="C16" s="18"/>
      <c r="D16" s="28"/>
      <c r="E16" s="2">
        <f t="shared" si="1"/>
        <v>0</v>
      </c>
      <c r="F16" s="2"/>
      <c r="G16" s="2"/>
      <c r="H16" s="2"/>
      <c r="I16" s="2"/>
      <c r="J16" s="2">
        <f t="shared" si="2"/>
        <v>40.119999999999997</v>
      </c>
      <c r="K16" s="2"/>
      <c r="L16" s="2">
        <v>40.119999999999997</v>
      </c>
      <c r="M16" s="2"/>
      <c r="N16" s="2"/>
      <c r="O16" s="8" t="s">
        <v>28</v>
      </c>
      <c r="P16" s="8" t="s">
        <v>29</v>
      </c>
      <c r="Q16" s="18"/>
      <c r="R16" s="18">
        <v>50402</v>
      </c>
      <c r="S16" s="8"/>
    </row>
    <row r="17" spans="1:23" s="7" customFormat="1" ht="58.5" customHeight="1">
      <c r="A17" s="18"/>
      <c r="B17" s="18"/>
      <c r="C17" s="18"/>
      <c r="D17" s="28"/>
      <c r="E17" s="2">
        <f t="shared" si="1"/>
        <v>0</v>
      </c>
      <c r="F17" s="2"/>
      <c r="G17" s="2"/>
      <c r="H17" s="2"/>
      <c r="I17" s="2"/>
      <c r="J17" s="2">
        <f t="shared" si="2"/>
        <v>497</v>
      </c>
      <c r="K17" s="2">
        <v>497</v>
      </c>
      <c r="L17" s="2"/>
      <c r="M17" s="2"/>
      <c r="N17" s="2"/>
      <c r="O17" s="8" t="s">
        <v>30</v>
      </c>
      <c r="P17" s="8" t="s">
        <v>31</v>
      </c>
      <c r="Q17" s="18"/>
      <c r="R17" s="18">
        <v>50402</v>
      </c>
      <c r="S17" s="8"/>
    </row>
    <row r="18" spans="1:23" s="7" customFormat="1" ht="58.5" customHeight="1">
      <c r="A18" s="18"/>
      <c r="B18" s="18"/>
      <c r="C18" s="18"/>
      <c r="D18" s="28"/>
      <c r="E18" s="2">
        <f t="shared" si="1"/>
        <v>0</v>
      </c>
      <c r="F18" s="2"/>
      <c r="G18" s="2"/>
      <c r="H18" s="2"/>
      <c r="I18" s="2"/>
      <c r="J18" s="2">
        <f t="shared" si="2"/>
        <v>80.400000000000006</v>
      </c>
      <c r="K18" s="2"/>
      <c r="L18" s="2">
        <v>80.400000000000006</v>
      </c>
      <c r="M18" s="2"/>
      <c r="N18" s="2"/>
      <c r="O18" s="8" t="s">
        <v>59</v>
      </c>
      <c r="P18" s="8" t="s">
        <v>60</v>
      </c>
      <c r="Q18" s="18"/>
      <c r="R18" s="18">
        <v>50402</v>
      </c>
      <c r="S18" s="8"/>
    </row>
    <row r="19" spans="1:23" s="7" customFormat="1" ht="58.5" customHeight="1">
      <c r="A19" s="18"/>
      <c r="B19" s="18"/>
      <c r="C19" s="18"/>
      <c r="D19" s="29"/>
      <c r="E19" s="2">
        <f t="shared" si="1"/>
        <v>0</v>
      </c>
      <c r="F19" s="2"/>
      <c r="G19" s="2"/>
      <c r="H19" s="2"/>
      <c r="I19" s="2"/>
      <c r="J19" s="2">
        <f t="shared" si="2"/>
        <v>84.18</v>
      </c>
      <c r="K19" s="2"/>
      <c r="L19" s="2"/>
      <c r="M19" s="2">
        <v>84.18</v>
      </c>
      <c r="N19" s="2"/>
      <c r="O19" s="8" t="s">
        <v>32</v>
      </c>
      <c r="P19" s="8" t="s">
        <v>23</v>
      </c>
      <c r="Q19" s="19"/>
      <c r="R19" s="19">
        <v>50402</v>
      </c>
      <c r="S19" s="8"/>
    </row>
    <row r="20" spans="1:23" s="7" customFormat="1" ht="64.5" customHeight="1">
      <c r="A20" s="19"/>
      <c r="B20" s="19"/>
      <c r="C20" s="16" t="s">
        <v>72</v>
      </c>
      <c r="D20" s="2">
        <f t="shared" ref="D20" si="3">E20+J20</f>
        <v>119.49</v>
      </c>
      <c r="E20" s="2">
        <f t="shared" ref="E20:E22" si="4">F20+G20+H20+I20</f>
        <v>0</v>
      </c>
      <c r="F20" s="2"/>
      <c r="G20" s="2"/>
      <c r="H20" s="2"/>
      <c r="I20" s="2"/>
      <c r="J20" s="2">
        <f t="shared" ref="J20:J22" si="5">K20+L20+M20+N20</f>
        <v>119.49</v>
      </c>
      <c r="K20" s="2">
        <v>119.49</v>
      </c>
      <c r="L20" s="2"/>
      <c r="M20" s="2"/>
      <c r="N20" s="2"/>
      <c r="O20" s="8" t="s">
        <v>63</v>
      </c>
      <c r="P20" s="8" t="s">
        <v>51</v>
      </c>
      <c r="Q20" s="15">
        <v>2130504</v>
      </c>
      <c r="R20" s="15">
        <v>50302</v>
      </c>
      <c r="S20" s="8"/>
    </row>
    <row r="21" spans="1:23" s="7" customFormat="1" ht="64.5" customHeight="1">
      <c r="A21" s="17">
        <v>2</v>
      </c>
      <c r="B21" s="22" t="s">
        <v>78</v>
      </c>
      <c r="C21" s="22" t="s">
        <v>79</v>
      </c>
      <c r="D21" s="27">
        <v>2000</v>
      </c>
      <c r="E21" s="2">
        <f t="shared" si="4"/>
        <v>0</v>
      </c>
      <c r="F21" s="2"/>
      <c r="G21" s="2"/>
      <c r="H21" s="2"/>
      <c r="I21" s="2"/>
      <c r="J21" s="2">
        <f t="shared" si="5"/>
        <v>1322.88</v>
      </c>
      <c r="K21" s="14">
        <v>1322.88</v>
      </c>
      <c r="L21" s="14"/>
      <c r="M21" s="14"/>
      <c r="N21" s="14"/>
      <c r="O21" s="8" t="s">
        <v>35</v>
      </c>
      <c r="P21" s="8" t="s">
        <v>69</v>
      </c>
      <c r="Q21" s="17">
        <v>2130505</v>
      </c>
      <c r="R21" s="17">
        <v>50601</v>
      </c>
      <c r="S21" s="8"/>
    </row>
    <row r="22" spans="1:23" s="7" customFormat="1" ht="64.5" customHeight="1">
      <c r="A22" s="19"/>
      <c r="B22" s="23"/>
      <c r="C22" s="23"/>
      <c r="D22" s="29"/>
      <c r="E22" s="14">
        <f t="shared" si="4"/>
        <v>0</v>
      </c>
      <c r="F22" s="14"/>
      <c r="G22" s="14"/>
      <c r="H22" s="14"/>
      <c r="I22" s="14"/>
      <c r="J22" s="14">
        <f t="shared" si="5"/>
        <v>677.12</v>
      </c>
      <c r="K22" s="14">
        <v>677.12</v>
      </c>
      <c r="L22" s="14"/>
      <c r="M22" s="14"/>
      <c r="N22" s="14"/>
      <c r="O22" s="8" t="s">
        <v>76</v>
      </c>
      <c r="P22" s="8" t="s">
        <v>77</v>
      </c>
      <c r="Q22" s="19"/>
      <c r="R22" s="19"/>
      <c r="S22" s="8"/>
    </row>
    <row r="23" spans="1:23" s="7" customFormat="1" ht="69" customHeight="1">
      <c r="A23" s="17">
        <v>3</v>
      </c>
      <c r="B23" s="17" t="s">
        <v>21</v>
      </c>
      <c r="C23" s="17" t="s">
        <v>72</v>
      </c>
      <c r="D23" s="27">
        <f>E23+J23+J24+J25</f>
        <v>274.58</v>
      </c>
      <c r="E23" s="2">
        <f t="shared" si="1"/>
        <v>0</v>
      </c>
      <c r="F23" s="2"/>
      <c r="G23" s="2"/>
      <c r="H23" s="2"/>
      <c r="I23" s="2"/>
      <c r="J23" s="2">
        <f t="shared" si="2"/>
        <v>185.82</v>
      </c>
      <c r="K23" s="2"/>
      <c r="L23" s="2"/>
      <c r="M23" s="2">
        <v>185.82</v>
      </c>
      <c r="N23" s="2"/>
      <c r="O23" s="8" t="s">
        <v>32</v>
      </c>
      <c r="P23" s="8" t="s">
        <v>23</v>
      </c>
      <c r="Q23" s="17">
        <v>2130504</v>
      </c>
      <c r="R23" s="17">
        <v>50402</v>
      </c>
      <c r="S23" s="8"/>
    </row>
    <row r="24" spans="1:23" s="7" customFormat="1" ht="69" customHeight="1">
      <c r="A24" s="18"/>
      <c r="B24" s="18"/>
      <c r="C24" s="18"/>
      <c r="D24" s="28"/>
      <c r="E24" s="2">
        <f t="shared" si="1"/>
        <v>0</v>
      </c>
      <c r="F24" s="2"/>
      <c r="G24" s="2"/>
      <c r="H24" s="2"/>
      <c r="I24" s="2"/>
      <c r="J24" s="2">
        <f t="shared" si="2"/>
        <v>25</v>
      </c>
      <c r="K24" s="2"/>
      <c r="L24" s="2">
        <v>25</v>
      </c>
      <c r="M24" s="2"/>
      <c r="N24" s="2"/>
      <c r="O24" s="8" t="s">
        <v>61</v>
      </c>
      <c r="P24" s="8" t="s">
        <v>62</v>
      </c>
      <c r="Q24" s="18"/>
      <c r="R24" s="18"/>
      <c r="S24" s="8"/>
    </row>
    <row r="25" spans="1:23" s="7" customFormat="1" ht="69" customHeight="1">
      <c r="A25" s="19"/>
      <c r="B25" s="19"/>
      <c r="C25" s="19"/>
      <c r="D25" s="29"/>
      <c r="E25" s="2">
        <f t="shared" si="1"/>
        <v>0</v>
      </c>
      <c r="F25" s="2"/>
      <c r="G25" s="2"/>
      <c r="H25" s="2"/>
      <c r="I25" s="2"/>
      <c r="J25" s="2">
        <f t="shared" si="2"/>
        <v>63.76</v>
      </c>
      <c r="K25" s="2">
        <v>63.76</v>
      </c>
      <c r="L25" s="2"/>
      <c r="M25" s="2"/>
      <c r="N25" s="2"/>
      <c r="O25" s="8" t="s">
        <v>63</v>
      </c>
      <c r="P25" s="8" t="s">
        <v>64</v>
      </c>
      <c r="Q25" s="19"/>
      <c r="R25" s="19"/>
      <c r="S25" s="8"/>
    </row>
    <row r="26" spans="1:23" s="7" customFormat="1" ht="69" customHeight="1">
      <c r="A26" s="17">
        <v>4</v>
      </c>
      <c r="B26" s="20" t="s">
        <v>22</v>
      </c>
      <c r="C26" s="20" t="s">
        <v>74</v>
      </c>
      <c r="D26" s="27">
        <f>E26+J26+J27</f>
        <v>150.49</v>
      </c>
      <c r="E26" s="2">
        <f t="shared" si="1"/>
        <v>80.89</v>
      </c>
      <c r="F26" s="2">
        <v>80.89</v>
      </c>
      <c r="G26" s="2"/>
      <c r="H26" s="2"/>
      <c r="I26" s="2"/>
      <c r="J26" s="2">
        <f t="shared" si="2"/>
        <v>0</v>
      </c>
      <c r="K26" s="2"/>
      <c r="L26" s="2"/>
      <c r="M26" s="2"/>
      <c r="N26" s="2"/>
      <c r="O26" s="8" t="s">
        <v>38</v>
      </c>
      <c r="P26" s="8" t="s">
        <v>39</v>
      </c>
      <c r="Q26" s="17">
        <v>2130504</v>
      </c>
      <c r="R26" s="17">
        <v>50302</v>
      </c>
      <c r="S26" s="8" t="s">
        <v>40</v>
      </c>
    </row>
    <row r="27" spans="1:23" s="7" customFormat="1" ht="69" customHeight="1">
      <c r="A27" s="19"/>
      <c r="B27" s="20"/>
      <c r="C27" s="20"/>
      <c r="D27" s="29"/>
      <c r="E27" s="2">
        <f t="shared" si="1"/>
        <v>0</v>
      </c>
      <c r="F27" s="2"/>
      <c r="G27" s="2"/>
      <c r="H27" s="2"/>
      <c r="I27" s="2"/>
      <c r="J27" s="2">
        <f t="shared" si="2"/>
        <v>69.599999999999994</v>
      </c>
      <c r="K27" s="2"/>
      <c r="L27" s="2">
        <v>69.599999999999994</v>
      </c>
      <c r="M27" s="2"/>
      <c r="N27" s="2"/>
      <c r="O27" s="8" t="s">
        <v>36</v>
      </c>
      <c r="P27" s="8" t="s">
        <v>50</v>
      </c>
      <c r="Q27" s="19"/>
      <c r="R27" s="19"/>
      <c r="S27" s="8"/>
    </row>
    <row r="28" spans="1:23" s="7" customFormat="1" ht="69" customHeight="1">
      <c r="A28" s="17">
        <v>5</v>
      </c>
      <c r="B28" s="17" t="s">
        <v>41</v>
      </c>
      <c r="C28" s="17" t="s">
        <v>73</v>
      </c>
      <c r="D28" s="27">
        <f>E28+J28+J29+J30+J31+J32</f>
        <v>778.1</v>
      </c>
      <c r="E28" s="2">
        <f t="shared" si="1"/>
        <v>0</v>
      </c>
      <c r="F28" s="2"/>
      <c r="G28" s="2"/>
      <c r="H28" s="2"/>
      <c r="I28" s="2"/>
      <c r="J28" s="2">
        <f t="shared" si="2"/>
        <v>472.35</v>
      </c>
      <c r="K28" s="13"/>
      <c r="L28" s="14">
        <v>472.35</v>
      </c>
      <c r="M28" s="13"/>
      <c r="N28" s="13"/>
      <c r="O28" s="8" t="s">
        <v>34</v>
      </c>
      <c r="P28" s="8" t="s">
        <v>33</v>
      </c>
      <c r="Q28" s="17">
        <v>2130504</v>
      </c>
      <c r="R28" s="17">
        <v>50302</v>
      </c>
      <c r="S28" s="8" t="s">
        <v>71</v>
      </c>
    </row>
    <row r="29" spans="1:23" s="7" customFormat="1" ht="69" customHeight="1">
      <c r="A29" s="18"/>
      <c r="B29" s="18"/>
      <c r="C29" s="18"/>
      <c r="D29" s="28"/>
      <c r="E29" s="2">
        <f t="shared" si="1"/>
        <v>0</v>
      </c>
      <c r="F29" s="2"/>
      <c r="G29" s="2"/>
      <c r="H29" s="2"/>
      <c r="I29" s="2"/>
      <c r="J29" s="2">
        <f>K10+L10+M10+N10</f>
        <v>50</v>
      </c>
      <c r="K29" s="14"/>
      <c r="L29" s="14"/>
      <c r="M29" s="14">
        <v>50</v>
      </c>
      <c r="N29" s="14"/>
      <c r="O29" s="8" t="s">
        <v>80</v>
      </c>
      <c r="P29" s="8" t="s">
        <v>81</v>
      </c>
      <c r="Q29" s="18"/>
      <c r="R29" s="18"/>
      <c r="S29" s="8"/>
    </row>
    <row r="30" spans="1:23" s="7" customFormat="1" ht="69" customHeight="1">
      <c r="A30" s="18"/>
      <c r="B30" s="18"/>
      <c r="C30" s="18"/>
      <c r="D30" s="28"/>
      <c r="E30" s="2">
        <f t="shared" si="1"/>
        <v>0</v>
      </c>
      <c r="F30" s="2"/>
      <c r="G30" s="2"/>
      <c r="H30" s="2"/>
      <c r="I30" s="2"/>
      <c r="J30" s="2">
        <f t="shared" si="2"/>
        <v>220</v>
      </c>
      <c r="K30" s="2">
        <v>220</v>
      </c>
      <c r="L30" s="2"/>
      <c r="M30" s="2"/>
      <c r="N30" s="2"/>
      <c r="O30" s="8" t="s">
        <v>43</v>
      </c>
      <c r="P30" s="8" t="s">
        <v>53</v>
      </c>
      <c r="Q30" s="18"/>
      <c r="R30" s="18"/>
      <c r="S30" s="8"/>
    </row>
    <row r="31" spans="1:23" s="7" customFormat="1" ht="69" customHeight="1">
      <c r="A31" s="18"/>
      <c r="B31" s="18"/>
      <c r="C31" s="18"/>
      <c r="D31" s="28"/>
      <c r="E31" s="2">
        <f t="shared" si="1"/>
        <v>0</v>
      </c>
      <c r="F31" s="2"/>
      <c r="G31" s="2"/>
      <c r="H31" s="2"/>
      <c r="I31" s="2"/>
      <c r="J31" s="2">
        <f t="shared" si="2"/>
        <v>20</v>
      </c>
      <c r="K31" s="2"/>
      <c r="L31" s="2">
        <v>20</v>
      </c>
      <c r="M31" s="2"/>
      <c r="N31" s="2"/>
      <c r="O31" s="8" t="s">
        <v>44</v>
      </c>
      <c r="P31" s="8" t="s">
        <v>54</v>
      </c>
      <c r="Q31" s="18"/>
      <c r="R31" s="18"/>
      <c r="S31" s="8"/>
      <c r="U31" s="9"/>
      <c r="V31" s="10"/>
      <c r="W31" s="11"/>
    </row>
    <row r="32" spans="1:23" s="7" customFormat="1" ht="69" customHeight="1">
      <c r="A32" s="18"/>
      <c r="B32" s="18"/>
      <c r="C32" s="18"/>
      <c r="D32" s="29"/>
      <c r="E32" s="2">
        <f t="shared" si="1"/>
        <v>0</v>
      </c>
      <c r="F32" s="2"/>
      <c r="G32" s="2"/>
      <c r="H32" s="2"/>
      <c r="I32" s="2"/>
      <c r="J32" s="2">
        <f t="shared" si="2"/>
        <v>15.75</v>
      </c>
      <c r="K32" s="2">
        <v>15.75</v>
      </c>
      <c r="L32" s="2"/>
      <c r="M32" s="2"/>
      <c r="N32" s="2"/>
      <c r="O32" s="8" t="s">
        <v>37</v>
      </c>
      <c r="P32" s="8" t="s">
        <v>51</v>
      </c>
      <c r="Q32" s="18"/>
      <c r="R32" s="18"/>
      <c r="S32" s="8"/>
      <c r="U32" s="9"/>
      <c r="V32" s="10"/>
      <c r="W32" s="11"/>
    </row>
    <row r="33" spans="1:23" s="7" customFormat="1" ht="69" customHeight="1">
      <c r="A33" s="17">
        <v>6</v>
      </c>
      <c r="B33" s="17" t="s">
        <v>47</v>
      </c>
      <c r="C33" s="17" t="s">
        <v>48</v>
      </c>
      <c r="D33" s="27">
        <f>E33+J33+J34</f>
        <v>33</v>
      </c>
      <c r="E33" s="2">
        <f t="shared" si="1"/>
        <v>0</v>
      </c>
      <c r="F33" s="2"/>
      <c r="G33" s="2"/>
      <c r="H33" s="2"/>
      <c r="I33" s="2"/>
      <c r="J33" s="2">
        <f t="shared" si="2"/>
        <v>16.239999999999998</v>
      </c>
      <c r="K33" s="2">
        <v>16.239999999999998</v>
      </c>
      <c r="L33" s="2"/>
      <c r="M33" s="2"/>
      <c r="N33" s="2"/>
      <c r="O33" s="8" t="s">
        <v>45</v>
      </c>
      <c r="P33" s="8" t="s">
        <v>46</v>
      </c>
      <c r="Q33" s="17">
        <v>2130599</v>
      </c>
      <c r="R33" s="17">
        <v>50902</v>
      </c>
      <c r="S33" s="8"/>
      <c r="U33" s="9"/>
      <c r="V33" s="10"/>
      <c r="W33" s="11"/>
    </row>
    <row r="34" spans="1:23" s="7" customFormat="1" ht="69" customHeight="1">
      <c r="A34" s="19"/>
      <c r="B34" s="19"/>
      <c r="C34" s="19"/>
      <c r="D34" s="29"/>
      <c r="E34" s="2">
        <f t="shared" si="1"/>
        <v>0</v>
      </c>
      <c r="F34" s="2"/>
      <c r="G34" s="2"/>
      <c r="H34" s="2"/>
      <c r="I34" s="2"/>
      <c r="J34" s="2">
        <f t="shared" si="2"/>
        <v>16.760000000000002</v>
      </c>
      <c r="K34" s="2">
        <v>16.760000000000002</v>
      </c>
      <c r="L34" s="2"/>
      <c r="M34" s="2"/>
      <c r="N34" s="2"/>
      <c r="O34" s="8" t="s">
        <v>35</v>
      </c>
      <c r="P34" s="8" t="s">
        <v>49</v>
      </c>
      <c r="Q34" s="19"/>
      <c r="R34" s="19"/>
      <c r="S34" s="8"/>
      <c r="U34" s="9"/>
      <c r="V34" s="10"/>
      <c r="W34" s="11"/>
    </row>
    <row r="35" spans="1:23" s="4" customFormat="1" ht="17.25" customHeight="1"/>
    <row r="36" spans="1:23" s="4" customFormat="1" ht="17.25" customHeight="1">
      <c r="O36" s="12"/>
    </row>
  </sheetData>
  <autoFilter ref="A6:S34"/>
  <mergeCells count="51">
    <mergeCell ref="D8:D19"/>
    <mergeCell ref="D23:D25"/>
    <mergeCell ref="D26:D27"/>
    <mergeCell ref="D28:D32"/>
    <mergeCell ref="D33:D34"/>
    <mergeCell ref="D21:D22"/>
    <mergeCell ref="R33:R34"/>
    <mergeCell ref="R28:R32"/>
    <mergeCell ref="R8:R19"/>
    <mergeCell ref="Q23:Q25"/>
    <mergeCell ref="R23:R25"/>
    <mergeCell ref="Q26:Q27"/>
    <mergeCell ref="R26:R27"/>
    <mergeCell ref="Q8:Q19"/>
    <mergeCell ref="Q33:Q34"/>
    <mergeCell ref="Q28:Q32"/>
    <mergeCell ref="Q21:Q22"/>
    <mergeCell ref="R21:R22"/>
    <mergeCell ref="R4:R6"/>
    <mergeCell ref="S4:S6"/>
    <mergeCell ref="A1:R1"/>
    <mergeCell ref="A2:S2"/>
    <mergeCell ref="Q3:S3"/>
    <mergeCell ref="D4:N4"/>
    <mergeCell ref="D5:D6"/>
    <mergeCell ref="Q4:Q6"/>
    <mergeCell ref="O4:P5"/>
    <mergeCell ref="E5:I5"/>
    <mergeCell ref="J5:N5"/>
    <mergeCell ref="B4:B6"/>
    <mergeCell ref="B7:C7"/>
    <mergeCell ref="A4:A6"/>
    <mergeCell ref="C4:C6"/>
    <mergeCell ref="A26:A27"/>
    <mergeCell ref="B26:B27"/>
    <mergeCell ref="C26:C27"/>
    <mergeCell ref="A23:A25"/>
    <mergeCell ref="C8:C19"/>
    <mergeCell ref="B23:B25"/>
    <mergeCell ref="C23:C25"/>
    <mergeCell ref="A8:A20"/>
    <mergeCell ref="B8:B20"/>
    <mergeCell ref="A21:A22"/>
    <mergeCell ref="B21:B22"/>
    <mergeCell ref="C21:C22"/>
    <mergeCell ref="A28:A32"/>
    <mergeCell ref="A33:A34"/>
    <mergeCell ref="B33:B34"/>
    <mergeCell ref="B28:B32"/>
    <mergeCell ref="C28:C32"/>
    <mergeCell ref="C33:C34"/>
  </mergeCells>
  <phoneticPr fontId="1" type="noConversion"/>
  <pageMargins left="0.8" right="7.874015748031496E-2" top="0.31496062992125984" bottom="0.31496062992125984" header="0.31496062992125984" footer="0.31496062992125984"/>
  <pageSetup paperSize="9" scale="48" orientation="landscape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2019-11-21T09:18:21Z</cp:lastPrinted>
  <dcterms:created xsi:type="dcterms:W3CDTF">2018-12-13T01:33:00Z</dcterms:created>
  <dcterms:modified xsi:type="dcterms:W3CDTF">2019-11-21T09:18:27Z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