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440" windowHeight="12045" activeTab="1"/>
  </bookViews>
  <sheets>
    <sheet name="2020汇总表" sheetId="1" r:id="rId1"/>
    <sheet name="2020年明细表" sheetId="2" r:id="rId2"/>
  </sheets>
  <definedNames>
    <definedName name="_xlnm.Print_Titles" localSheetId="1">'2020年明细表'!$3:5</definedName>
    <definedName name="_xlnm._FilterDatabase" localSheetId="1" hidden="1">'2020年明细表'!$A$5:$AI$5</definedName>
  </definedNames>
  <calcPr calcId="144525" concurrentCalc="0"/>
</workbook>
</file>

<file path=xl/sharedStrings.xml><?xml version="1.0" encoding="utf-8"?>
<sst xmlns="http://schemas.openxmlformats.org/spreadsheetml/2006/main" count="856">
  <si>
    <t>附件1</t>
  </si>
  <si>
    <r>
      <rPr>
        <sz val="20"/>
        <color indexed="8"/>
        <rFont val="方正小标宋简体"/>
        <charset val="134"/>
      </rPr>
      <t>印台区</t>
    </r>
    <r>
      <rPr>
        <u/>
        <sz val="20"/>
        <color indexed="8"/>
        <rFont val="方正小标宋简体"/>
        <charset val="134"/>
      </rPr>
      <t xml:space="preserve"> 2020</t>
    </r>
    <r>
      <rPr>
        <sz val="20"/>
        <color indexed="8"/>
        <rFont val="方正小标宋简体"/>
        <charset val="134"/>
      </rPr>
      <t>年度县级脱贫攻坚项目库汇总表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</si>
  <si>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</si>
  <si>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</si>
  <si>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</si>
  <si>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</si>
  <si>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</si>
  <si>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</si>
  <si>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</si>
  <si>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</si>
  <si>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</si>
  <si>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</si>
  <si>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</si>
  <si>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</si>
  <si>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</si>
  <si>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</si>
  <si>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</si>
  <si>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</si>
  <si>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</si>
  <si>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</si>
  <si>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</si>
  <si>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</si>
  <si>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</si>
  <si>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</si>
  <si>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</si>
  <si>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</si>
  <si>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</si>
  <si>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</si>
  <si>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</si>
  <si>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</si>
  <si>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</si>
  <si>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</si>
  <si>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</si>
  <si>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</si>
  <si>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</si>
  <si>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</si>
  <si>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</si>
  <si>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</si>
  <si>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</si>
  <si>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</si>
  <si>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</si>
  <si>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</si>
  <si>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</si>
  <si>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</si>
  <si>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</si>
  <si>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</si>
  <si>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</si>
  <si>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</si>
  <si>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</si>
  <si>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</si>
  <si>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</si>
  <si>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</si>
  <si>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</si>
  <si>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</si>
  <si>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</si>
  <si>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</si>
  <si>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</si>
  <si>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</si>
  <si>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</si>
  <si>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</si>
  <si>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</si>
  <si>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</si>
  <si>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</si>
  <si>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</si>
  <si>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</si>
  <si>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</si>
  <si>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</si>
  <si>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</si>
  <si>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</si>
  <si>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</si>
  <si>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</si>
  <si>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</si>
  <si>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</si>
  <si>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</si>
  <si>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</si>
  <si>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</si>
  <si>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 xml:space="preserve">印台区 2020 年度县级脱贫攻坚项目库明细表 </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</si>
  <si>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</si>
  <si>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</si>
  <si>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</si>
  <si>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</si>
  <si>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</si>
  <si>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</si>
  <si>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</si>
  <si>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</si>
  <si>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</si>
  <si>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</si>
  <si>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</si>
  <si>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</si>
  <si>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</si>
  <si>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</si>
  <si>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</si>
  <si>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</si>
  <si>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</si>
  <si>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</si>
  <si>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镇/办</t>
  </si>
  <si>
    <t>村/社区</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</si>
  <si>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</si>
  <si>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</si>
  <si>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</si>
  <si>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</si>
  <si>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</si>
  <si>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</si>
  <si>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</si>
  <si>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</si>
  <si>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</si>
  <si>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</si>
  <si>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</si>
  <si>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</si>
  <si>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</si>
  <si>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</si>
  <si>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</si>
  <si>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</si>
  <si>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</si>
  <si>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总 计（175个）</t>
  </si>
  <si>
    <t>一、产业扶贫（48）</t>
  </si>
  <si>
    <t>1.种植养殖加工服务（38）</t>
  </si>
  <si>
    <t>（1）种植业</t>
  </si>
  <si>
    <t>印台街道食用菌建设项目</t>
  </si>
  <si>
    <t>改建大棚13座，每个棚0.65亩，硬化园区道路300米，铺设灌溉管道1000米，配套加工食用菌架500个，园区围挡300米。</t>
  </si>
  <si>
    <t>印台街道</t>
  </si>
  <si>
    <t>虎头村</t>
  </si>
  <si>
    <t>2020年</t>
  </si>
  <si>
    <t>区农业农村局</t>
  </si>
  <si>
    <t>王军武</t>
  </si>
  <si>
    <t>巩固提升项目</t>
  </si>
  <si>
    <t>否</t>
  </si>
  <si>
    <t>是</t>
  </si>
  <si>
    <t>该项目建成后资产归印台街道办所有，采取印台街道办+龙头企业+贫困户的模式带动贫困户增收。</t>
  </si>
  <si>
    <t>该项目每年可实现产值26万元，每年为印台街道虎头村35户贫困户实现纯收益8万元，户均增收2285元；可向贫困户提供季节性务工岗位3个，实现人均年增收5000元。</t>
  </si>
  <si>
    <t>金锁关镇食用菌基地二期建设项目</t>
  </si>
  <si>
    <t>建设出菇棚39个、养菌棚11个、晾晒场300平米、生活区200平米、500平米各一个和排水渠1千米，一体化流水线设备包括搅拌机两台、装袋机、灭菌柜、扎口机、刺孔机各3台，烘干机2台，铲车1辆，电动三轮运输车3辆，冷藏框500个。</t>
  </si>
  <si>
    <t>金锁关镇</t>
  </si>
  <si>
    <t>何家坊村</t>
  </si>
  <si>
    <t>该项目建成后资产归金锁关镇人民政府所有，采取镇政府＋龙头企业＋贫困户的模式，带动贫困户增收</t>
  </si>
  <si>
    <t>项目建成后可实现纯收入22.8万元，带动全镇10个村（纸坊村、金锁关村、何家坊村、柳树台村、烈桥村、袁家山村、徐家沟村、崔家沟村、玉华村、背塔村）脱贫后收入不稳定的贫困户150户贫困户增收、户均增收1520元。</t>
  </si>
  <si>
    <t>新增</t>
  </si>
  <si>
    <t>印台区5000亩果园高效节水灌溉建设项目</t>
  </si>
  <si>
    <t>在广阳镇水利村、西固村、任家塬村，印台办前齐村，金锁关镇徐家沟村、袁家山村，阿庄镇阿庄村、汉寨村，红土镇肖家堡、太和寺实施果园高效节水5000亩。</t>
  </si>
  <si>
    <t>广阳镇印台办红土镇阿庄镇</t>
  </si>
  <si>
    <t>水利村、西固村、任家塬、肖家堡村、太和寺村、汉寨、阿庄、袁家山、徐家沟、前齐</t>
  </si>
  <si>
    <t>印台区农业农村局</t>
  </si>
  <si>
    <t>通过改善果园基础设施条件，解决贫困户果园生产条件，提高农民收入。</t>
  </si>
  <si>
    <t>项目实施后，可解决果园旱季需水要求，提高果品质量，增加产量，平均每亩商品果提高到85%以上，产量增加20%以上，贫困户人均增收每年500元以上。</t>
  </si>
  <si>
    <t>印台区无花果现代农业示范园建设项目</t>
  </si>
  <si>
    <t>新建棉被温室大棚5栋共8000平方米；新建连栋日光温室大棚24栋共16713平方米；新修筑水泥道路326米，宽6米；修筑混凝土排水渠1800米，宽400×高500；新建混泥土蓄水池150立方米；配套建设水、电、路等其他生产必要的设施设备。</t>
  </si>
  <si>
    <t>印台办</t>
  </si>
  <si>
    <t>刘村</t>
  </si>
  <si>
    <t>该项目采取“龙头企业+村集体经济+贫困户”模式带动贫困户增收，建成后按收益的7%用于贫困户分红。</t>
  </si>
  <si>
    <t>带动全区2000户产业贫困户增收，可提供劳务用工岗位100个。</t>
  </si>
  <si>
    <t>阿庄镇塬圪塔村食用菌建设项目（三期）</t>
  </si>
  <si>
    <t>在22个食用菌大棚室内铺砖9000平方米，水泥硬化生产道路500米，砂石路250米，配套修建混凝土道沿500米，排水渠250米，包含室外嵌草混凝土垫层、灰土垫层1240平方米；移动土方26.万方；购置安装食用菌成品架2904个。</t>
  </si>
  <si>
    <t>阿庄镇</t>
  </si>
  <si>
    <t>塬圪塔村</t>
  </si>
  <si>
    <t>该项目建成后资产归塬疙塔村集体经济所有，采取镇政府+龙头企业+村集体经济+贫困户的模式，带动贫困户增收。</t>
  </si>
  <si>
    <t>该项目建成后加上原有规模，每年可实现产值550万元，为全镇397户贫困户实现纯收益31万元，户均增收780元；可向贫困户提供季节性务工岗位5个，实现人均年增收8000元。</t>
  </si>
  <si>
    <t>陈炉镇金银花栽植项目</t>
  </si>
  <si>
    <t>栽植金银花500亩，包括流转土地、购置种苗、肥料，以及旋地、栽植、除草等人工管护。</t>
  </si>
  <si>
    <t>陈炉镇</t>
  </si>
  <si>
    <t>上店村</t>
  </si>
  <si>
    <t>该项目建成后资产归陈炉镇政府所有，采取镇政府+铜川市陈炉古镇耀瓷文化旅游开发有限公司+贫困户的模式，带动贫困户增收。</t>
  </si>
  <si>
    <t>该项目投产后每年可实现产值15万元，每年为陈炉镇上店村32户贫困户实现纯收益6万元，户均增收1875元；可向贫困户提供临时性务工岗位10个，人均年增收5000元。</t>
  </si>
  <si>
    <t>有机肥替代化肥土壤改良项目</t>
  </si>
  <si>
    <t>通过有机肥替代化肥改良土地面积30161.26亩，其中苹果7984.96亩，核桃1375.19亩，花椒3003.83亩，玉米13520.86亩，小麦3575.96亩。</t>
  </si>
  <si>
    <t>全区涉农镇（街道）</t>
  </si>
  <si>
    <t>68个行政村</t>
  </si>
  <si>
    <t>2019年</t>
  </si>
  <si>
    <t>带动全区3056户产业贫困户落实现代农业绿色发展理念，增强农业产业可持续发展能力，提高农产品绿色化、优质化、特色化、品牌化。</t>
  </si>
  <si>
    <t>苹果每亩补贴套袋可节支260元左右；通过増施有机肥，每亩苹果当年可节支550元左右，连续三年苹果优果率可增加10%以上，每亩年均可增收1000元以上；通过増施有机肥，小麦、玉米、干杂果等其它作物每亩补贴有机肥可节支280元左右，连续三年每亩年均可增收100--500元以上；通过喷施叶面肥，可以增加苹果的果面着色，增加果面亮度，提高优果率10%以上，当年每亩可增收500元左右。</t>
  </si>
  <si>
    <t>印台街道日光温室大棚建设项目</t>
  </si>
  <si>
    <t>新建日光温室大棚10个（每个660平方米），配套建设看护房、操作间、库房、围栏及必要的生产设施设备。</t>
  </si>
  <si>
    <t>寇村</t>
  </si>
  <si>
    <t>该项目建成后资产归印台街道办所有，采取印台街道办+街道联合总社+贫困户的模式带动贫困户增收。</t>
  </si>
  <si>
    <t>该项目每年可实现产值30万元，为街道办寇村29户、崖尧村26户贫困户共实现纯收益8.4万元，户均增收1527元；可向贫困户提供务工岗位5个，人均年增收10000元。</t>
  </si>
  <si>
    <t>印台区供港蔬菜基地建设项目</t>
  </si>
  <si>
    <t>新建日光温室大棚60座，气调库500吨，库房800平方米，配套检验、检测、水、电等必要的生产设施设备。</t>
  </si>
  <si>
    <t>印台区</t>
  </si>
  <si>
    <t>该项目建成后资产归区政府所有，实行龙头企业+基地+贫困户的模式，实现保底收益105万元，同时通过务工、产业带动等方式，带动贫困户增收。</t>
  </si>
  <si>
    <t>扶持寇村、周陵村、庞河村、甘草塬村、东王村、塬圪塔村、阿庄村、湫洼村、西沟岭村、西固村、四兴村、四联村、广阳村、苟村、炭庄塔村、傲背村、双碑村、立地坡村、柳湾村、纸坊村20个村共计1051户贫困户增收致富，户均年增收1000元，同时向贫困户提供务工岗位20个，人均年增收10000元。</t>
  </si>
  <si>
    <t>广阳镇广阳村食用菌大棚建设项目</t>
  </si>
  <si>
    <t>新建大棚2座2000平米，高5.5米，长100米，宽10米，配备菌种、菌种床、耳房、卷帘机，棉被、防雨布等必要的生产设施设备。</t>
  </si>
  <si>
    <t>广阳镇</t>
  </si>
  <si>
    <t>广阳村</t>
  </si>
  <si>
    <t>该项目建成后资产归广阳村集体经济所有，采取 村集体经济+贫困户的模式，带动贫困户增收。</t>
  </si>
  <si>
    <t>该项目每年可实现产值15万元，为广阳村集体经济实现纯收益5万元，带动68户贫困户利润分红，户均增收440元，向贫困户提供务工岗位1个，人均年增收10000元。</t>
  </si>
  <si>
    <t>阿庄镇下庄村贵妃杏基地建设项目</t>
  </si>
  <si>
    <t>栽植贵妃杏200亩，具体内容为：购置杏树1万株，包括流转土地、肥料，以及旋地、栽植、除草等人工管护。</t>
  </si>
  <si>
    <t>下庄村</t>
  </si>
  <si>
    <t>该项目建成后资产归下庄村集体经济所有，采取村集体经济+贫困户模式的模式，带动贫困户增收。</t>
  </si>
  <si>
    <t>该项目建成投产后每年可实现产值40万元，为下庄村集体经济实现纯收益8万元，带动51户贫困户利润分红，户均增收900元；可向贫困户提供临时性务工岗位10个，人均年增收6000元。</t>
  </si>
  <si>
    <t>（2）养殖业</t>
  </si>
  <si>
    <t>印台街道肉羊养殖项目</t>
  </si>
  <si>
    <t>新建2000平方羊场3栋，引进肉羊1500只，配套防疫、环保、水电等必要的生产设施设备.</t>
  </si>
  <si>
    <t>该项目财政资金建成资产归印台街道办所有，采取街道办+龙头企业（铜川市亿羊康有限公司）+贫困户的模式，带动贫困户增收。</t>
  </si>
  <si>
    <t>该项目每年可为街道办印台村35户贫困户每年增收6万元，户均增收1578元；可向贫困户提供务工岗位3个，人均年增收10000元。</t>
  </si>
  <si>
    <t>广阳镇三合村肉牛养殖基地建设项目</t>
  </si>
  <si>
    <t>新建牛舍850平米，配套建设库房、加工间、青贮窖，围墙、厂区道
路、蓄水池、水电等设施设备,引进良种肉牛90头及饲料等。</t>
  </si>
  <si>
    <t>三合村</t>
  </si>
  <si>
    <t>该项目建成后资产归广阳镇政府所有，采取“政府+龙头企业+贫困户”的模式，带动贫困户增收</t>
  </si>
  <si>
    <t>该项目建成后每年可实现纯收益18万元，带动全区282户贫困户户均增收600元。</t>
  </si>
  <si>
    <t>金锁关村肉牛养殖基地建设项目</t>
  </si>
  <si>
    <t>新建牛舍850平米，配套建设库房、加工间、青贮窖，围墙、厂区道
路、蓄水池、水电等设施设备，硬化道路200米。引进良种肉牛80头
及饲料等。</t>
  </si>
  <si>
    <t>金锁关村</t>
  </si>
  <si>
    <t>该项目建成后资产归金锁关镇政府所有，采取“政府+龙头企业+贫困户”的模式，带动贫困户增收</t>
  </si>
  <si>
    <t>该项目建成后每年可实现纯收益16万元，带动全区209户贫困户户均增收700元。</t>
  </si>
  <si>
    <t>印台街道崖尧村肉牛养殖基地建设项目</t>
  </si>
  <si>
    <t>新建牛舍850平米，配套建设库房、加工间、青贮窖，围墙、厂区道
路、蓄水池、水电等设施设备，硬化道路800米。引进良种肉牛70头
及饲料等。</t>
  </si>
  <si>
    <t>崖尧村</t>
  </si>
  <si>
    <t>该项目建成后资产归印台街道所有，采取“政府+龙头企业+贫困户”的模式，带动贫困户增收</t>
  </si>
  <si>
    <t>该项目建成后每年可实现纯收益14万元，带动全区152户贫困户户均增收900元。</t>
  </si>
  <si>
    <t>红土镇肖家堡村肉牛养殖基地建设项目</t>
  </si>
  <si>
    <t>新建牛舍850平米，配套建设库房、加工间、青贮窖，围墙、厂区道
路、蓄水池、水电等设施设备，引进良种肉牛90头及饲料等。</t>
  </si>
  <si>
    <t>红土镇</t>
  </si>
  <si>
    <t>肖家堡村</t>
  </si>
  <si>
    <t>该项目建成后资产归红土镇政府所有，采取“政府+龙头企业+贫困户”的模式，带动贫困户增收</t>
  </si>
  <si>
    <t>该项目建成后每年可实现纯收益18万元，带动全区205户贫困户户均增收850元。</t>
  </si>
  <si>
    <t>石羊集团印台区肉鸡养殖项目</t>
  </si>
  <si>
    <t>新建鸡舍7栋共8918平方米；新建技术用房、锅炉房共440平方米；新建黑膜发酵池300立方米；新建蓄水池400立方米；配套厂区内道路硬化等2463平方米；以及水、电、路等其他生产必要的设施设备。</t>
  </si>
  <si>
    <t>小庄村</t>
  </si>
  <si>
    <t>该项目采取“龙头企业+村集体经济+贫困户”模式带动贫困户增收，建成后前5年按收益的10%用于贫困户分红；后5年按收益的8%用于贫困户分红。</t>
  </si>
  <si>
    <t>带动立地坡、柳湾、寇村、周陵、甘草塬、东王、庞家河、双碑村、四联、西固、广阳、四兴、炭庄塔、傲背、苟村、塬圪塔、阿庄村、西沟岭、湫洼村、纸坊村、小庄村21个村集体经济合作社发展壮大，为21个村1121户贫困户实现年户均增收1000元。</t>
  </si>
  <si>
    <t>铜川市印台区阿庄镇汉寨村肉鸭养殖项目</t>
  </si>
  <si>
    <t>新建鸭舍1000平方米、保温室、储藏加工车间等技术用房共计300平方米，配套水、电等必要的设施设备，购置鸭苗1万只及饲料等。</t>
  </si>
  <si>
    <t>汉寨村</t>
  </si>
  <si>
    <t>罗学民</t>
  </si>
  <si>
    <t>该项目建成后资产归汉寨村所有，采取村集体经济+贫困户的模式，带动贫困户增收。</t>
  </si>
  <si>
    <t>该项目每年可为汉寨村集体经济实现纯收益10万元，带动73户贫困户户均增收800元；可向贫困户提供务工岗位6个。</t>
  </si>
  <si>
    <t>王石凹街道肉羊养殖扩繁基地建设项目</t>
  </si>
  <si>
    <r>
      <rPr>
        <sz val="10"/>
        <rFont val="宋体"/>
        <charset val="134"/>
      </rPr>
      <t>1、扩繁基地：建设拱棚羊舍5栋，共计1500平方米，运动场4500平方米，排水渠1200米，饲料贮藏加工车间300平方米，蓄水池及引水设施100立方米，消毒室及检疫用房80平方米,管理用房120平方米，污水收纳处理设施100立方米，堆肥场200平方米；配备搅拌机、粉碎机、拌丝机、撒料机、供电等设施设备。以及前期流转土地、地勘、设计等费用。共计281万元。2、四个村育肥小区。建设羊舍4栋，共计1200平方米（双列式，拱棚结构），饲料贮藏加工车间200平方米，蓄水池30立方米，消毒室及管理用房80平方米；厂区硬化路面及道路</t>
    </r>
    <r>
      <rPr>
        <sz val="10"/>
        <color indexed="10"/>
        <rFont val="宋体"/>
        <charset val="134"/>
      </rPr>
      <t>。以及项目地勘、设计、监理等费用。共计96万元。</t>
    </r>
  </si>
  <si>
    <t>王石凹街道</t>
  </si>
  <si>
    <t>炭庄塔村、苟村、王石凹村、傲背村</t>
  </si>
  <si>
    <t>该项目建成后，扩繁基地和傲北村育肥小区资产归街道办所有，其余3个育肥小区资产归3个贫困村集体经济所有。采取街道办+王石凹街道集体经济发展有限公司+龙头企业+村集体经济+贫困户的模式，带动贫困户增收。</t>
  </si>
  <si>
    <t>扩繁基地建成后每年可向全街道282户贫困户实现纯收益41万元，户均增收1400元；傲北村育肥小区建成后每年向傲北村15户贫困户实现收益3万元，户均增收2000元。王石凹村育肥小区建成后每年向王石凹村集体经济实现纯收益6万元，带动118户贫困户利润分红，户均增收300元；苟村育肥小区建成后每年向苟村集体经济实现纯收益6万元，带动97户贫困户利润分红，户均增收370元。炭庄塔村育肥小区建成后每年向炭庄塔村集体经济实现纯收益6万元，带动52户贫困户利润分红，户均增收690元。扩繁基地和育肥小区可向贫困户提供务工岗位10个，各村羊场可向贫困户提供务工岗位16个，人均年增收15000元。同时采取订单收购的方式收购贫困户种植的玉米。</t>
  </si>
  <si>
    <t>印台区万头肉牛养殖基地建设项目</t>
  </si>
  <si>
    <t>该项目占地1400亩，其中养殖区占地400亩，总建筑面积5.3万㎡，饲
草区1000亩。建设内容包括：新建技术保障中心、服务中心5600㎡，
标准化牛舍49栋、青贮池8组1万㎡、干草间2座1100㎡，配套建设库
房2000㎡、料堆场、4000㎡发酵棚1000㎡、污水处理池700㎡、硬化
园区道路10公里㎡，购置柔丝铡草机、取草机、地磅等设备，以及给
排水、电气工程等配套设施设备。购置母牛和青年牛共计3500头，以
及饲草等生产资料等。</t>
  </si>
  <si>
    <t>周陵村</t>
  </si>
  <si>
    <t>该项目建成后资产归印台区政府所有，采取“政府+龙头企业+贫困村集体经济+贫困户”的模式，带动贫困户增收</t>
  </si>
  <si>
    <t>该项目建成后每年可实现纯收益1000万元，带动全区3957户贫困户户均增收2500元。</t>
  </si>
  <si>
    <t>印台区生猪养殖基地建设项目</t>
  </si>
  <si>
    <t>建设标准化生猪养殖基地497亩，其中王石凹苟村占地255亩，红土镇赵塔村72亩，印台办崖尧村170亩，包括建设育肥舍，技术用房、库房，锅炉房，配套排污、防疫、水、电以及必要的养殖设施设备。建成存栏7.2万头的标准化生猪养殖基地，其中王石凹苟村存栏3万头，印台崖尧村2.1万头，红土赵塔村2.1万头。</t>
  </si>
  <si>
    <t>红土镇、王石凹街道办、印台办</t>
  </si>
  <si>
    <t>金华山村、苟村、崖尧村</t>
  </si>
  <si>
    <t>周陵农业园区管委会</t>
  </si>
  <si>
    <t>张钊</t>
  </si>
  <si>
    <t>09197681680</t>
  </si>
  <si>
    <t>该项目建成后资产归印台区政府所有，采取“政府+龙头企业+贫困村集体经济+贫困户”的模式，带动贫困户增收。</t>
  </si>
  <si>
    <t>该项目建成后每年可实现纯收益980万元，带动全区3957户贫困户，户均增收1200元。</t>
  </si>
  <si>
    <t>东河川奶山羊联合养殖项目</t>
  </si>
  <si>
    <t>新建羊舍480㎡，配套羊舍围墙300米，购置饲料加工机1台、吸奶器1组、三轮运输车1台，购买奶山羊170只，配套电力、防疫、环保等必要的生产设施设备。</t>
  </si>
  <si>
    <t>潘家河雷家坡马河村</t>
  </si>
  <si>
    <t>该项目建成后资产归陈炉镇政府所有，采取镇政府+龙头企业+村集体经济+贫困户模式的模式。</t>
  </si>
  <si>
    <t>该项目每年可实现产值20万元，为潘家河、雷家坡、马河村共计85户贫困户纯收益9万元，户均增收1050元；可向贫困户提供务工岗位2个，人均年增收10000元。</t>
  </si>
  <si>
    <t>金锁关镇袁家山村肉牛养殖项目</t>
  </si>
  <si>
    <t>平整场地10亩，建设牛舍600平方米，化粪池60立方米，青储窖500立方米，饲草间、技术用房100平方米；购置肉牛100只及饲料；配套防疫、环保、水电等必要的生产设施设备。项目建成后将达到年产出栏100头牛的规模。</t>
  </si>
  <si>
    <t>袁家山村</t>
  </si>
  <si>
    <t>该项目建成后资产归袁家山村集体经济所有，采取袁家山村集体经济+贫困户的模式，带动贫困户增收。</t>
  </si>
  <si>
    <t>该项目每年可实现产值30万元，为袁家山村集体经济实现纯收益15万元，带动86户贫困户利润分红，户均增收1040元；可向贫困户提供务工岗位2个，人均年增收7000元。</t>
  </si>
  <si>
    <t>广阳镇奶山羊养殖项目</t>
  </si>
  <si>
    <t>建设羊舍1000平方米，库房、技术用房共计200平方米，购置奶羊300只及饲料；配套挤奶机、粉碎机、防疫、环保、水电等必要的生产设施设备。</t>
  </si>
  <si>
    <t>四联村</t>
  </si>
  <si>
    <t>该项目财政资金建成后资产归广阳镇政府所有，采取镇政府+龙头企业+贫困户的模式，带动贫困户增收。</t>
  </si>
  <si>
    <t>该项目建成后可为广阳镇四联村27户贫困户每年实现纯收益6万元，户均增收2200元。可向贫困户提供务工岗位 1个，人均年增收10000元。</t>
  </si>
  <si>
    <t>金锁关镇崔家沟村奶山羊养殖项目</t>
  </si>
  <si>
    <t>平整场地10亩，建设羊舍1000平方米，配套建设库房、加工间、青贮窖，围墙、厂区道路、蓄水池、防疫、环保、水电等必要的生产设施设备；引进良种奶羊400只及饲料等。</t>
  </si>
  <si>
    <t>崔家沟村</t>
  </si>
  <si>
    <t>该项目建成后资产归崔家沟村集体所有，采取村集体经济+贫困户的模式，带动贫困户增收。</t>
  </si>
  <si>
    <t>该项目每年可为崔家沟村集体经济实现纯收益11万元，带动73户贫困户利润分红，户均增收900元；可向贫困户提供务工岗位2个，人均年增收10000元。</t>
  </si>
  <si>
    <t>（3)加工业</t>
  </si>
  <si>
    <t>印台街道孙家坪醋厂建设项目</t>
  </si>
  <si>
    <t>新建加工厂房、库房共计500平米，配套水电等必要的生产设施设备。</t>
  </si>
  <si>
    <t>该项目财政资金建成后资产归印台街道办所有，采取街道办+街道办联合总社+贫困户的模式，带动贫困户增收。</t>
  </si>
  <si>
    <t xml:space="preserve"> 该项目每年可为街道办刘村58户贫困户实现纯收益3.6万元，户均增收620元；可向贫困户提供务工岗位2个，实现人均年增收10000元。</t>
  </si>
  <si>
    <t>铜川市印台区箱包加工项目</t>
  </si>
  <si>
    <t>建设箱包加工用房1000平方米。</t>
  </si>
  <si>
    <t>区人社局</t>
  </si>
  <si>
    <t>井军峰</t>
  </si>
  <si>
    <t>带动北城移民搬迁点贫困户就近就业，提高务工收入</t>
  </si>
  <si>
    <t>带动45户贫困户就业务工，每户年增收1.5万元，进一步巩固脱贫成果。</t>
  </si>
  <si>
    <t>阿庄镇大馒头加工项目</t>
  </si>
  <si>
    <t>改造加工厂房、库房共计1000平方米，配套水电等必要的生产设施设备。建成后将达到日生产5万只馒头的规模。</t>
  </si>
  <si>
    <t>该项目建成后，资产归汉寨村集体经济所有，采取村集体经济+龙头企业（陕西源升久泰实业有限公司）+贫困户的模式带动贫困户增收致富。</t>
  </si>
  <si>
    <t>该项目每年可实现产值150万元，为阿庄镇汉寨村集体经济实现纯收益9万元，带动73户贫困户利润分红，户均增收740元；可向贫困户提供务工岗位5个，人均年增收12000元。</t>
  </si>
  <si>
    <t>印台街道面食加工车间建设项目</t>
  </si>
  <si>
    <t>建设厂房、技术用房共计1300平方米，配套必要的生产设施设备。</t>
  </si>
  <si>
    <t>前塬村</t>
  </si>
  <si>
    <t>该项目财政资金建成资产归印台街道办所有，采取街道办+龙头企业(铜川市印台区印台街道甘建全食品加工厂)+贫困户模式的模式，带动贫困户增收。</t>
  </si>
  <si>
    <t>该项目每年可为街道办前塬村、济阳村59户贫困户实现纯收益4.2万元，户均增收710元；可向贫困户提供务工岗位3个，户均年增收5000元。</t>
  </si>
  <si>
    <t>阿庄镇毛绒玩具建设项目</t>
  </si>
  <si>
    <t>新建玩具加工厂房300平米，配备毛绒玩具加工设施设备及原材料等。项目建成后将达到年产10万只毛绒玩具的规模。</t>
  </si>
  <si>
    <t>西沟岭
村</t>
  </si>
  <si>
    <t>该项目建成后资产归阿庄镇政府所有，采取镇政府+龙头企业+贫困户的模式，带动贫困户增收。</t>
  </si>
  <si>
    <t>该项目每年可实现产值60万元，为西沟岭村48户贫困户实现纯收益8万元，户均增收1600元；可向贫困户提供务工岗位7个，实现户均增收9600元。</t>
  </si>
  <si>
    <t>陈炉古镇饸饹加工项目</t>
  </si>
  <si>
    <t>新建加工厂房 、库房共计 500 平方米，购置和面机、压面机、储藏柜等设施，配套水电、锅炉等必要的设施设备。</t>
  </si>
  <si>
    <t>立地坡</t>
  </si>
  <si>
    <t>该项目建成后资产归立地坡村集体经济所有，采取镇政府+村集体经济+贫困户的模式，带动贫困户增收。</t>
  </si>
  <si>
    <t>该项目每年可实现产值20万元，为村集体经济实现纯收益10万元，带动立地坡和枣村共计91户贫困户利润分红，户均增收650元；可向贫困户提供务工岗位2个，人均年增收10000元。</t>
  </si>
  <si>
    <t>陈炉镇食用醋加工项目</t>
  </si>
  <si>
    <t>新建加工厂房、库房 、产品展示厅共计1000平方米，配备锅炉1套、 储藏缸1000个，以及必要的生产设施设备等。</t>
  </si>
  <si>
    <t>那坡村</t>
  </si>
  <si>
    <t>该项目建成后资产归那坡村集体经济所有，采取镇政府+村集体经济+贫困户的模式。带动那坡、双碑村贫困户增收。</t>
  </si>
  <si>
    <t>该项目每年可为村集体实现纯收益13.2万元，带动73户贫困户利润分红，户均增收1085元；可向贫困户提供务工岗位2个，实现人均年增收10000元。</t>
  </si>
  <si>
    <t>陈炉镇免烧砖建设项目</t>
  </si>
  <si>
    <t>新建生产厂房、库房共计 1000 平方米，配套制砖机、水电等必要的生产设施设备及原料等。</t>
  </si>
  <si>
    <t>马科村</t>
  </si>
  <si>
    <t>该项目建成后资产归马科村集体经济所有，采取镇政府+村集体经济+贫困户的模式，带动贫困户增收。</t>
  </si>
  <si>
    <t>该项目每年可实现产值35万元，为村集体经济实现纯收益15万元，带动马科、永兴村共计51户贫困户利润分红，户均增收1760元；可向贫困户提供务工岗位2个，人均年增收10000元。</t>
  </si>
  <si>
    <t>广阳镇水利村菜籽油加工项目</t>
  </si>
  <si>
    <t>流转土地6亩，建设生产厂房、库房共计1000平米，包含原料库和成品库；购置炒料机、粉碎机、蒸炉、榨油机、周转油桶、封口机等，配套厂区道路硬化、水电等必要的生产设施设备。建成后可达到日产油500公斤。</t>
  </si>
  <si>
    <t>水利村</t>
  </si>
  <si>
    <t>该项目建成后资产归水利村集体经济所有，采取村集体经济+贫困户的模式，带动贫困户增收。</t>
  </si>
  <si>
    <t>该项目每年可为村集体实现纯收益10万元，带动86户贫困户利润分红，户均增收700元，向贫困户提供务工岗位2个，实现人均年增收10000元。</t>
  </si>
  <si>
    <t>红土镇东王村免烧砖原料购置项目</t>
  </si>
  <si>
    <t>购置石粉4131吨、水泥420吨、烟囱灰420吨。</t>
  </si>
  <si>
    <t>东王村</t>
  </si>
  <si>
    <t>该项目建成后资产归东王村集体经济所有，采取村集体经济+贫困户的模式，带动贫困户增收。</t>
  </si>
  <si>
    <t>该项目每年可实现产值54万元，为村集体经济实现纯收益9万元，带动33户贫困户利润分红，户均增收1600元；可向贫困户提供务工岗位5个，实现人均年增收10000元。</t>
  </si>
  <si>
    <t>金锁关镇徐家沟村农产品初加工项目</t>
  </si>
  <si>
    <t>平整场地5亩，建设厂房、库房共计900平方米，硬化粮食晾晒场600平方米；购置离心烘干机、彩印包装机、核桃剥离机等杂粮深加工设备；配套水电等生产必要的设施设备。项目建成后将达到年加工杂粮1200吨的规模。</t>
  </si>
  <si>
    <t>徐家沟村</t>
  </si>
  <si>
    <t>该项目建成后资产归徐家沟村集体所有，采取徐家沟村集体经济+贫困的模式，带动贫困户增收。</t>
  </si>
  <si>
    <t>该项目每年可实现产值12万元，为徐家沟村集体经济实现纯收益7.2万元，带动101户贫困户利润分红，户均增收430元；可向贫困户提供务工岗位3个，实现人均年增收8000元。</t>
  </si>
  <si>
    <t>阿庄镇阿庄村农副产品初加工项目</t>
  </si>
  <si>
    <t>建设加工厂房、库房共计500平方米，配套榨油机、水电等必要的生产设施设备。项目建成后将达到年产150吨菜籽油的规模。</t>
  </si>
  <si>
    <t>阿庄村</t>
  </si>
  <si>
    <t>该项目建成后资产归阿庄村集体经济所有，采取村集体经济+贫困户的模式，带动贫困户增收。</t>
  </si>
  <si>
    <t>该项目每年可实现产值80万元，为阿庄村集体经济实现纯收益8万元，带动54户贫困户利润分红，户均增收890元；可向贫困户提供务工岗位2个，实现人均年增收10000元。</t>
  </si>
  <si>
    <t>小庄村农产品加工项目</t>
  </si>
  <si>
    <t>新建花椒加工车间、库房共计500平方米，配套烘干、水电等必要的生产设施设备。</t>
  </si>
  <si>
    <t>该项目建成后资产归小庄村所有，采取村集体经济+贫困户的模式，带动贫困户增收。</t>
  </si>
  <si>
    <t>该项目每年可实现产值60万元，为村集体经济实现纯收益5万元，带动70户贫困户利润分红，户均增收400元。可向贫困户提供务工岗位1个，人均年增收8000元。</t>
  </si>
  <si>
    <t>广阳镇水利村股份经济合作社中药材晾晒场建设项目</t>
  </si>
  <si>
    <t>硬化晾晒场3000平方米，建设库房300平方米，建设排水沟及购置烘干设备一套，安装电路和照明设施等。</t>
  </si>
  <si>
    <t>该项目建成后，资产归广阳镇水利村股份经济合作社所有，采取村集体经济+贫困户的模式，</t>
  </si>
  <si>
    <t>项目建成后可新增33个就业岗位，带动84户贫困户户均增收2000元。</t>
  </si>
  <si>
    <t>印台街道脱贫创业一条街建设项目</t>
  </si>
  <si>
    <t>新建二层钢构房4000㎡，其中一层为35间钢构单间，用于产品销售，二层为钢构大型库房，配套必要的生产设施设备。</t>
  </si>
  <si>
    <t>顺河村</t>
  </si>
  <si>
    <t>该项目建成后资产归印台街道办所有，采取街道办+街道办联合总社+贫困户的模式，带动贫困户增收。</t>
  </si>
  <si>
    <t>该项目每年可实现产值50万元，为街道办顺河村47户、崖尧五组11户、楼子22户贫困户、济阳村10户贫困户，共计90户贫困户实现纯收益22万元，顺河村47户贫困户，户均增收3308元，崖尧五组11户、楼子村22户贫困户、济阳10户贫困户，户均增收1500元；可向贫困户提供务工岗位20个，人均年增收8000元。</t>
  </si>
  <si>
    <t>涉果重点贫困村果库建设项目（北神沟村）</t>
  </si>
  <si>
    <t>建设500吨果品冷藏库1座，内容包括钢构主体、保温地面、分拣厂房、中型叉车、冷藏设备、货架及框子等</t>
  </si>
  <si>
    <t>北神沟村</t>
  </si>
  <si>
    <t>区果业发展中心</t>
  </si>
  <si>
    <t>李诗豪</t>
  </si>
  <si>
    <t>该项目建成后交给村集体组织管理和经营，项目资产归村集体经济所有，采取村集体经济+贫困户的模式，带动贫困户增收</t>
  </si>
  <si>
    <t>该项目建成后，由村集体经济组织经营，预计年收益10万元；可为该村92户贫困户实现年收益分红500元/户；果库经营期间可向贫困户提供季节性务工岗位12个</t>
  </si>
  <si>
    <t>涉果重点贫困村果库建设项目（任家塬村）</t>
  </si>
  <si>
    <t>任家塬村</t>
  </si>
  <si>
    <t>肖永辉</t>
  </si>
  <si>
    <t>该项目建成后，由村集体经济组织经营，预计年收益15万元；可为该村29户贫困户实现年收益分红500元/户；果库经营期间可向贫困户提供季节性务工岗位6个</t>
  </si>
  <si>
    <t>涉果重点贫困村果库建设项目（塬圪塔村）</t>
  </si>
  <si>
    <t>周建新</t>
  </si>
  <si>
    <t>该项目建成后，由村集体经济组织经营，预计年收益12万元；可为该村62户贫困户实现年收益分红400元/户；果库经营期间可向贫困户提供季节性务工岗位3个</t>
  </si>
  <si>
    <t>涉果重点贫困村果库建设项目（袁家山村）</t>
  </si>
  <si>
    <t>汪东民</t>
  </si>
  <si>
    <t>该项目建成后，由村集体经济组织经营，预计年收益10万元；可为该村84户贫困户实现年收益分红300-500元/户；果库经营期间可向贫困户提供季节性务工岗位10个</t>
  </si>
  <si>
    <t>涉果重点贫困村果库建设项目（前齐村）</t>
  </si>
  <si>
    <t>前齐村</t>
  </si>
  <si>
    <t>袁明</t>
  </si>
  <si>
    <t>该项目建成后，由村集体经济组织经营，预计年收益12万元；可为该村52户贫困户实现年收益分红350元/户；果库经营期间可向贫困户提供季节性务工岗位15个</t>
  </si>
  <si>
    <t>印台区电子商务扶贫计划（苏陕2020）</t>
  </si>
  <si>
    <t>对带动贫困村网络销售农产品效果显著的电商企业（农民专业合作社）进行补贴。大力推进“消费扶贫”通过设立地方特产专营店，名优产品展销会，拓宽农产品销售渠道，让印台地方特色产品走向东部地区。</t>
  </si>
  <si>
    <t>铜川市印台区</t>
  </si>
  <si>
    <t>区经贸局</t>
  </si>
  <si>
    <t>杜文荣</t>
  </si>
  <si>
    <r>
      <rPr>
        <sz val="14"/>
        <rFont val="宋体"/>
        <charset val="134"/>
      </rPr>
      <t>通过</t>
    </r>
    <r>
      <rPr>
        <sz val="14"/>
        <rFont val="Arial"/>
        <charset val="134"/>
      </rPr>
      <t>“</t>
    </r>
    <r>
      <rPr>
        <sz val="14"/>
        <rFont val="宋体"/>
        <charset val="134"/>
      </rPr>
      <t>电商企业</t>
    </r>
    <r>
      <rPr>
        <sz val="14"/>
        <rFont val="Arial"/>
        <charset val="134"/>
      </rPr>
      <t>+</t>
    </r>
    <r>
      <rPr>
        <sz val="14"/>
        <rFont val="宋体"/>
        <charset val="134"/>
      </rPr>
      <t>农业企业（合作社）</t>
    </r>
    <r>
      <rPr>
        <sz val="14"/>
        <rFont val="Arial"/>
        <charset val="134"/>
      </rPr>
      <t>+</t>
    </r>
    <r>
      <rPr>
        <sz val="14"/>
        <rFont val="宋体"/>
        <charset val="134"/>
      </rPr>
      <t>贫困户</t>
    </r>
    <r>
      <rPr>
        <sz val="14"/>
        <rFont val="Arial"/>
        <charset val="134"/>
      </rPr>
      <t>”</t>
    </r>
    <r>
      <rPr>
        <sz val="14"/>
        <rFont val="宋体"/>
        <charset val="134"/>
      </rPr>
      <t>的消费扶贫模式，带动就业创业，增加贫困群众收入。</t>
    </r>
  </si>
  <si>
    <t>提高贫困户电商技能，拓宽贫困村农产品销路。</t>
  </si>
  <si>
    <t>印台街道崖尧村气调库建设项目</t>
  </si>
  <si>
    <t>建设气调库300吨，配套冷藏铁框、塑料框、操作间、水电等必要的生产设施设备。</t>
  </si>
  <si>
    <t>该项目建成后资产归崖尧村集体经济所有，采取村集体经济+贫困户的模式，带动贫困户增收。</t>
  </si>
  <si>
    <t>该项目每年可为村集体经济实现纯收益5万元，带动崖尧村、济阳村、前塬村150户贫困户利润分红，户均增收150元；可向贫困户提供临时性务工岗位15个，实现人均增收80元/天；村集体与贫因户签订协议，以高于市场价 0.1-0.2 元的保护价收购贫困户 种植的苹果。</t>
  </si>
  <si>
    <t>调入</t>
  </si>
  <si>
    <t>印台区城关街道扶贫产品展销中心</t>
  </si>
  <si>
    <t>新建扶贫产品展销中心1800平方米，主要分为扶贫产品展销大厅，就业培训基地，电商商务平台，扶贫产业孵化基地等内容。以及购置展销中心必要的设施设备。</t>
  </si>
  <si>
    <t>城关街道</t>
  </si>
  <si>
    <t>城关村</t>
  </si>
  <si>
    <t>该项目建成后资产归城关街道办所有，采取城关街道办+龙头企业+贫困户的模式，带动贫困户增收。</t>
  </si>
  <si>
    <t>该项目每年可为城关街道43户贫困户实现纯收益16万元，户均年增收3700元；可向贫困户提供务工岗位10个，人均年增收8000元。</t>
  </si>
  <si>
    <t>二、就业扶贫（9）</t>
  </si>
  <si>
    <t>外出务工补助</t>
  </si>
  <si>
    <t>转移就业的建档立卡贫困劳动力，可享受市外省内转移就业给予200元交通补贴，省外转移就业给予500元交通补贴。</t>
  </si>
  <si>
    <t>汤泳</t>
  </si>
  <si>
    <t>促进贫困劳动力转移就业</t>
  </si>
  <si>
    <t>促进全区贫困劳动力转移就业</t>
  </si>
  <si>
    <t>就业创业补助</t>
  </si>
  <si>
    <t>对办理工商营业执照或网上认证的，且正常经营6个月以上的建档立卡贫困劳动力落实3000元的一次性创业补贴</t>
  </si>
  <si>
    <t>加大创业扶持力度，提高创业成功率</t>
  </si>
  <si>
    <t>通过补贴在一定程度上减轻创业压力</t>
  </si>
  <si>
    <t>就业创业培训</t>
  </si>
  <si>
    <t>对有创业培训意愿的16-60岁建档立卡贫困劳动力进行创业培训</t>
  </si>
  <si>
    <t>提高贫困人口技能，促进其增收</t>
  </si>
  <si>
    <t>通过培训掌握提升创业意识</t>
  </si>
  <si>
    <t>1</t>
  </si>
  <si>
    <t>印台区2020年干杂果经济林技能培训扶贫项目</t>
  </si>
  <si>
    <t>对有发展干杂果经济林意愿的18-68岁建档立卡贫困人口进行干杂果技能培训</t>
  </si>
  <si>
    <t>区林业局</t>
  </si>
  <si>
    <t>郭卫民</t>
  </si>
  <si>
    <t>提高贫困人口技能促进其增收</t>
  </si>
  <si>
    <t>通过培训使贫困户掌握干杂果技能</t>
  </si>
  <si>
    <t>2</t>
  </si>
  <si>
    <t>果业技能培训（区果业发展中心）</t>
  </si>
  <si>
    <t>对全区涉果贫困户1000人进行果业技能培训，发放培训资料和培训技能工具1000套</t>
  </si>
  <si>
    <t>红土镇、广阳镇、阿庄镇、金锁关镇、印台街道办</t>
  </si>
  <si>
    <t>区产业办</t>
  </si>
  <si>
    <t>杨红刚</t>
  </si>
  <si>
    <t>通过果业技能培训，帮助贫困户科学管理果园，提高果品产量与质量，增加务果收入</t>
  </si>
  <si>
    <t>涉果贫困户掌握了务果技能后，苹果园管理水平得以提升，有助于早果丰产增效益</t>
  </si>
  <si>
    <t>3</t>
  </si>
  <si>
    <t>铜川市印台区北城扶贫就业技能培训中心</t>
  </si>
  <si>
    <t>建设厂房、综合用房等。</t>
  </si>
  <si>
    <t>带动贫困户就业，增加贫困户收入，改善贫困户生活质量。</t>
  </si>
  <si>
    <t>带动贫困户就业。</t>
  </si>
  <si>
    <t>4</t>
  </si>
  <si>
    <t>印亭健康扶贫协作人才交流计划</t>
  </si>
  <si>
    <t>开展管理人员和专业技术人才相互交流学习、培训。</t>
  </si>
  <si>
    <t>印台区
亭湖区</t>
  </si>
  <si>
    <t>区卫健局</t>
  </si>
  <si>
    <t>郭亚强</t>
  </si>
  <si>
    <t>提高医生服务能力和水平，解决贫困村群众就医问题。</t>
  </si>
  <si>
    <t>解决群众就医问题，为群众提供更好的医疗服务。</t>
  </si>
  <si>
    <t>5</t>
  </si>
  <si>
    <t>贫困劳动力就业援助计划</t>
  </si>
  <si>
    <t>一是针对贫困家庭就业人员意愿，结合用工企业需求，并组织技术人员、培训导师进行就业技能培训，提高贫困劳动力技能水平，实现就地就近转移就业；二是完善两地输入输出精准对接机制，建立岗位信息共享和发布机制，组织亭湖企业到印台开展供需见面会、扶贫专场联合招聘会等活动；三是组织印台区创业人士赴亭湖区进行创业培训。</t>
  </si>
  <si>
    <t>13909191577</t>
  </si>
  <si>
    <t>帮助建档立卡困难群众实现就业增收，稳定脱贫。</t>
  </si>
  <si>
    <t>帮助全区50名建档立卡困难群众实现就业增收，稳定脱贫。</t>
  </si>
  <si>
    <t>6</t>
  </si>
  <si>
    <t>技能培训</t>
  </si>
  <si>
    <t>对有培训意愿的16-60岁建档立卡贫困劳动力进行技能培训</t>
  </si>
  <si>
    <t>通过培训掌握一定的技能</t>
  </si>
  <si>
    <t>四、公益岗位（2）</t>
  </si>
  <si>
    <t>1.贫困人口护林员</t>
  </si>
  <si>
    <t>印台区2020-2021年度建档立卡贫困户生态护林员</t>
  </si>
  <si>
    <t>聘用生态护林员300名</t>
  </si>
  <si>
    <t>通过就业脱贫</t>
  </si>
  <si>
    <t>带动300户贫困户通过就业年户均增收6000元，受益贫困户满意度达到90%以上</t>
  </si>
  <si>
    <t>2.贫困人口护路员</t>
  </si>
  <si>
    <t>3.贫困人口护水员</t>
  </si>
  <si>
    <t>4.贫困人口保洁员</t>
  </si>
  <si>
    <t>贫困人口保洁员</t>
  </si>
  <si>
    <t>安置“三无”建档立卡贫困劳动力从事村级辅助岗位</t>
  </si>
  <si>
    <t>解决“三无”建档立卡贫困劳动力就业收入问题</t>
  </si>
  <si>
    <t>通过安排简单的辅助岗位，解决就业</t>
  </si>
  <si>
    <t>5.其他贫困人口公益性岗位</t>
  </si>
  <si>
    <t>五、教育扶贫（7）</t>
  </si>
  <si>
    <t>雨露计划</t>
  </si>
  <si>
    <t>预计为110人次/年贫困家庭就读技工院校的学生每年每生补助3000元</t>
  </si>
  <si>
    <t>区扶贫局</t>
  </si>
  <si>
    <t>杨国强</t>
  </si>
  <si>
    <t>09194185140</t>
  </si>
  <si>
    <t>减少贫困学生上学压力，提高贫困学生就业技能</t>
  </si>
  <si>
    <t>为全区110名在技工院校就读的贫困学生提供每人每年3000元的补助，减轻就学压力</t>
  </si>
  <si>
    <t>家庭经济困难幼儿生活费补助</t>
  </si>
  <si>
    <t xml:space="preserve">财政拨款24.5625万用于家庭经济困难幼儿生活补助，确保“两不愁三保障”
</t>
  </si>
  <si>
    <t>教科体局</t>
  </si>
  <si>
    <t>张根银</t>
  </si>
  <si>
    <t>09194196593</t>
  </si>
  <si>
    <t>减轻贫困家庭经济负担</t>
  </si>
  <si>
    <t>提升困难群众对脱贫政策满意率</t>
  </si>
  <si>
    <t>义务教育段学生享受家庭经济困难生活补助</t>
  </si>
  <si>
    <t xml:space="preserve">财政拨款62.85万用于义务教育段学生享受家庭经济困难生活补助，确保“两不愁三保障”
</t>
  </si>
  <si>
    <t>中职困难学生助学金</t>
  </si>
  <si>
    <t xml:space="preserve">财政拨款0.4万用于中职学校国家助学金资助，巩固“两不愁三保障”
</t>
  </si>
  <si>
    <t>0919-4196593</t>
  </si>
  <si>
    <t xml:space="preserve">教师交流  </t>
  </si>
  <si>
    <t>派出10名教师赴亭湖区进行短期交流；邀请亭湖区名师、学科带头人来印台为全区教师进行为期3到5天的讲座、培训。</t>
  </si>
  <si>
    <t>区教科体局</t>
  </si>
  <si>
    <t>13909190262</t>
  </si>
  <si>
    <t>提高教师业务能力，增强教育质量，提高群众满意度</t>
  </si>
  <si>
    <t>使交流的教师及学校管理者在教学水平、业务能力、管理能力方面得到显著提高，促进印台教育质量整体得到提升。</t>
  </si>
  <si>
    <t>2020年农村中小学录播教教室</t>
  </si>
  <si>
    <t>为高楼河中小学建立录播教室，服务课堂教育教学。</t>
  </si>
  <si>
    <t>高楼河中心小学</t>
  </si>
  <si>
    <t>提高当地教学质量，提升农村学校教师课堂教学水平，</t>
  </si>
  <si>
    <t>录播教室建设有助于提高农村教师课堂教学水平，增加群众对教育满意率。</t>
  </si>
  <si>
    <t>新生入学资助项目</t>
  </si>
  <si>
    <t xml:space="preserve">财政拨款4.0万用于大学新生入学资助，巩固“两不愁三保障”
</t>
  </si>
  <si>
    <t>六、健康扶贫（4）</t>
  </si>
  <si>
    <t>2020年印台区建档立卡贫困人员参加基本医保项目</t>
  </si>
  <si>
    <t>保证全区11743名建档立卡贫困人员全部参加基本医疗保险</t>
  </si>
  <si>
    <t>区医保局</t>
  </si>
  <si>
    <t>郭战宏</t>
  </si>
  <si>
    <t>解决贫困人口的医疗保障问题</t>
  </si>
  <si>
    <t>保证建档立卡贫困人员医疗报销达到全省统一标准</t>
  </si>
  <si>
    <t>医疗救助</t>
  </si>
  <si>
    <t>民政医疗救助</t>
  </si>
  <si>
    <t>区民政局</t>
  </si>
  <si>
    <t>高明清</t>
  </si>
  <si>
    <t>有效减轻群众就医负担</t>
  </si>
  <si>
    <t>全面落实医疗救助政策</t>
  </si>
  <si>
    <t>农村小额人身保险</t>
  </si>
  <si>
    <t>为全区将档立卡贫困户购买农村小额人身保险</t>
  </si>
  <si>
    <t>区金融办</t>
  </si>
  <si>
    <t>李军锋</t>
  </si>
  <si>
    <t>为贫困户遭受的意外伤害、身故提供保险支持</t>
  </si>
  <si>
    <t>实现建档立卡贫困户农村小额人身保险全覆盖</t>
  </si>
  <si>
    <t>铜川市印台区大病救治</t>
  </si>
  <si>
    <t>全区地方病共1243人，</t>
  </si>
  <si>
    <t>解决“两不愁三保障”项目</t>
  </si>
  <si>
    <t>为辖区地方病患者提供救治，减轻418名贫困户就医负担。</t>
  </si>
  <si>
    <t>使辖区地方病患者得到救治。</t>
  </si>
  <si>
    <t>八、金融扶贫（3）</t>
  </si>
  <si>
    <t>扶贫小额贷款贴息</t>
  </si>
  <si>
    <t>贫困户产业小额贷款贴息、风险补偿金</t>
  </si>
  <si>
    <t>董浩琦</t>
  </si>
  <si>
    <t>对贫困户扶贫小额信贷按照基准利息由财政资金进行贴息，支持贫困群众通过产业发展增收致富，巩固脱贫成果。</t>
  </si>
  <si>
    <t>为全区已获得“5321”扶贫小额信贷的建档立卡户按照基准利率由财政资金进行全额贴息，县级建立风向补偿金，通过支持产业发展实现脱贫致富，巩固脱贫成效。</t>
  </si>
  <si>
    <r>
      <rPr>
        <sz val="12"/>
        <color indexed="8"/>
        <rFont val="Arial"/>
        <charset val="134"/>
      </rPr>
      <t>2020</t>
    </r>
    <r>
      <rPr>
        <sz val="12"/>
        <color indexed="8"/>
        <rFont val="宋体"/>
        <charset val="134"/>
      </rPr>
      <t>年助农保</t>
    </r>
  </si>
  <si>
    <t>为全区建档立卡贫困户提供保障</t>
  </si>
  <si>
    <t>金融办</t>
  </si>
  <si>
    <t>为全区建档立卡贫困户家庭财产、农业生产及贫困人口患重大疾病提供保障</t>
  </si>
  <si>
    <t>为全区建档立卡贫困户购买保险，满意度100%</t>
  </si>
  <si>
    <t>印台区产业扶贫担保基金</t>
  </si>
  <si>
    <t>促进中小企业做大做强，带动地方经济发展</t>
  </si>
  <si>
    <t>农业农村局</t>
  </si>
  <si>
    <t>加快更多农业企业发展，使企业带动更多贫困户脱贫增收</t>
  </si>
  <si>
    <t>为企业提供担保基金贷款，帮助壮大企业发展</t>
  </si>
  <si>
    <t>九、生活条件改善（46）</t>
  </si>
  <si>
    <t>巷道排水渠项目</t>
  </si>
  <si>
    <t>阿庄镇汉寨村巷道排水渠工程</t>
  </si>
  <si>
    <t>修建排水渠720米，其中，一组排水渠250米，二组排水渠120米（加盖板），四组排水渠350米（200米加盖板，拆除户前路面，100米含拆除） 规格为0.3m*0.4m*0.5m</t>
  </si>
  <si>
    <t>区发改局</t>
  </si>
  <si>
    <t>王金明</t>
  </si>
  <si>
    <t>自主发展脱贫</t>
  </si>
  <si>
    <t>方便341户群众其中102户贫困户生产生活</t>
  </si>
  <si>
    <t>阿庄镇阿庄村巷道排水渠工程</t>
  </si>
  <si>
    <t>修建排水渠400米，规格为0.3m*0.4m*0.5m</t>
  </si>
  <si>
    <t>方便345户群众其中78户贫困户生产生活</t>
  </si>
  <si>
    <t>阿庄镇小庄村巷道排水渠工程</t>
  </si>
  <si>
    <t>修建三、四、五、六组排水渠3200米（其中1050米有拆除），规格为0.3m*0.4m*0.5m</t>
  </si>
  <si>
    <t>方便431户群众其中97户贫困户生产生活</t>
  </si>
  <si>
    <t>阿庄镇下庄村巷道硬化及排水渠工程</t>
  </si>
  <si>
    <t>修建二、三组排水渠1800米，规格为0.3m*0.4m*0.5m，水泥硬化巷道140米，宽3.5米，厚0.15米</t>
  </si>
  <si>
    <t>方便323户群众其中76户贫困户生产生活</t>
  </si>
  <si>
    <t>广阳镇四兴村一二三六七组道路建设工程</t>
  </si>
  <si>
    <t>水泥硬化道路1800米，宽3.5米，厚0.15米</t>
  </si>
  <si>
    <t>四兴村</t>
  </si>
  <si>
    <t>方便605户群众其中155户贫困户生产生活</t>
  </si>
  <si>
    <t>广阳镇水利村巷道硬化及排水渠工程</t>
  </si>
  <si>
    <t>水泥硬化巷道620米，宽3.5米，厚0.15米，混凝土排水渠300米，规格为0.3m*0.4m*0.5m</t>
  </si>
  <si>
    <t>方便560户群众其中131户贫困户生产生活</t>
  </si>
  <si>
    <t>7</t>
  </si>
  <si>
    <t>陈炉镇永兴村巷道硬化工程</t>
  </si>
  <si>
    <t>水泥硬化巷道500米，宽3米，厚0.15米</t>
  </si>
  <si>
    <t>永兴村</t>
  </si>
  <si>
    <t>方便124户群众其中47户贫困户生产生活</t>
  </si>
  <si>
    <t>8</t>
  </si>
  <si>
    <t>陈炉镇马河村巷道硬化及排水渠工程</t>
  </si>
  <si>
    <t>水泥硬化巷道2530米，其中580米，宽2.5米，1950米，3米宽，厚均为0.15米，混凝土排水渠1200米，规格为0.3m*0.4m*0.5m</t>
  </si>
  <si>
    <t>马河村</t>
  </si>
  <si>
    <t>方便89户群众其中35户贫困户生产生活</t>
  </si>
  <si>
    <t>9</t>
  </si>
  <si>
    <t>陈炉镇马科村巷道硬化工程</t>
  </si>
  <si>
    <t>水泥硬化巷道350米，宽2米，厚0.15米。</t>
  </si>
  <si>
    <t>方便190户群众其中28户贫困户生产生活</t>
  </si>
  <si>
    <t>10</t>
  </si>
  <si>
    <t>陈炉镇育寨村巷道硬化及排水渠工程</t>
  </si>
  <si>
    <t>水泥硬化巷道1200米，宽3米，厚0.15米，混凝土排水渠600米，规格为0.3m*0.4m*0.5m0</t>
  </si>
  <si>
    <t>育寨村</t>
  </si>
  <si>
    <t>方便439户群众其中137户贫困户生产生活</t>
  </si>
  <si>
    <t>11</t>
  </si>
  <si>
    <t>陈炉镇那坡村巷道硬化及排水渠工程</t>
  </si>
  <si>
    <t>水泥硬化巷道300米，宽3.5米，厚0.15米，混凝土排水渠1100米，规格为0.3m*0.4m*0.5m，其中拆除旧路面300米，600米排水渠加盖板</t>
  </si>
  <si>
    <t>方便85户群众其中27户贫困户生产生活</t>
  </si>
  <si>
    <t>12</t>
  </si>
  <si>
    <t>红土镇周陵村排水渠改造工程</t>
  </si>
  <si>
    <t>新修排水渠650米，规格为0.3m*0.4m*0.5m</t>
  </si>
  <si>
    <t>方便365户群众其中104户贫困户生产生活</t>
  </si>
  <si>
    <t>13</t>
  </si>
  <si>
    <t>红土镇庞家河村二组排水渠及护坡工程</t>
  </si>
  <si>
    <t>护坡400m³，新建水渠250米，规格为0.3m*0.4m*0.5m</t>
  </si>
  <si>
    <t>庞家河村</t>
  </si>
  <si>
    <t>方便257户群众其中86户贫困户生产生活</t>
  </si>
  <si>
    <t>14</t>
  </si>
  <si>
    <t xml:space="preserve">红土镇孙家贬村排水渠工程 </t>
  </si>
  <si>
    <t>新建排水渠800米，其中200米，规格为0.4m*0.5m*0.6m；600米，规格，0.3m*0.4m*0.5m</t>
  </si>
  <si>
    <t>孙家贬村</t>
  </si>
  <si>
    <t>方便506户群众其中132户贫困户生产生活</t>
  </si>
  <si>
    <t>15</t>
  </si>
  <si>
    <t>金锁关镇袁家山村巷道硬化及排水渠工程</t>
  </si>
  <si>
    <t>水泥硬化巷道1550米，其中姚湾组210米；马梁组500米（混凝土排水渠200米）；仲家山组600米（混凝土排水100米）；东沟组100米；下袁组140米；宽均为2.5米，厚0.15米；混凝土排水渠规格为30cmx40cmx50cm</t>
  </si>
  <si>
    <t>方便群众412户1339人，其中贫困户84户235人</t>
  </si>
  <si>
    <t>16</t>
  </si>
  <si>
    <t>金锁关镇徐家沟村巷道硬化及排水渠工程</t>
  </si>
  <si>
    <t>水泥硬化巷道1200米，其中徐家沟组650米，宽3.5米（混凝土排水渠200米）；陈家山组200米，宽3.5米；冯家渠组350米，宽2米，厚均为0.15米；混凝土排水渠规格为30cmx40cmx50cm</t>
  </si>
  <si>
    <t>方便群众451户1464人，其中贫困户100户281人</t>
  </si>
  <si>
    <t>17</t>
  </si>
  <si>
    <t>阿庄镇塬圪塔村硬化道路及护坡工程</t>
  </si>
  <si>
    <t>水泥硬化道路1800米，宽3米，0.15米；护坡450立方米</t>
  </si>
  <si>
    <t>方便群众488户1816人，其中贫困户62户216人</t>
  </si>
  <si>
    <t>18</t>
  </si>
  <si>
    <t>阿庄镇汉寨村二组搬迁点巷道硬化及排水渠工程</t>
  </si>
  <si>
    <t>水泥硬化巷道250米，其中150米，宽6米，厚0.18米（含拆除），200米，宽3米，厚0.15米；排水渠700米（含500米拆除），规格为0.3m*0.4m*0.5m</t>
  </si>
  <si>
    <t>方便群众492户2014人其中73户贫困户222人</t>
  </si>
  <si>
    <t>19</t>
  </si>
  <si>
    <t>阿庄镇下庄村一组排水渠工程</t>
  </si>
  <si>
    <t>下庄村一组排水渠1000米，规格为0.3m*0.4m**0.5m</t>
  </si>
  <si>
    <t>方便346户1236人其中贫困户51户 148人</t>
  </si>
  <si>
    <t>20</t>
  </si>
  <si>
    <t>陈炉镇北沟村道路硬化工程</t>
  </si>
  <si>
    <t>水泥硬化道路2250米，其中950米，宽3米，厚0.18米，1300米，宽2.5米厚0.15米；排水渠280米，规格为0.4m*0.5m的矩形，底厚0.15米，壁厚0.15米；钢筋混凝土涵管105米，检查井5座</t>
  </si>
  <si>
    <t>北沟村</t>
  </si>
  <si>
    <t>方便群众343户1003人，其中贫困户36户 103人</t>
  </si>
  <si>
    <t>21</t>
  </si>
  <si>
    <t>陈炉镇雷家坡村巷道硬化工程</t>
  </si>
  <si>
    <t>水泥硬化巷道2300米，宽2.5米，厚0.15米</t>
  </si>
  <si>
    <t>雷家坡村</t>
  </si>
  <si>
    <t>方便群众327户1095人，其中贫困户21户49人</t>
  </si>
  <si>
    <t>22</t>
  </si>
  <si>
    <t>陈炉镇上店村巷道硬化工程</t>
  </si>
  <si>
    <t>水泥硬化巷道2000米，其中400米，宽3.5米，1100米，宽3米，500米，宽2.5米，厚均为0.15米</t>
  </si>
  <si>
    <t>方便群众301户987人，其中贫困户10户17人</t>
  </si>
  <si>
    <t>23</t>
  </si>
  <si>
    <t xml:space="preserve">广阳镇广阳村十七组巷道硬化工程 </t>
  </si>
  <si>
    <t>水泥硬化巷道700米，宽3.5米，厚0.15米</t>
  </si>
  <si>
    <t>发改局</t>
  </si>
  <si>
    <t>方便群众826户3257人，其中贫困户129户431人</t>
  </si>
  <si>
    <t>24</t>
  </si>
  <si>
    <t>王石凹街道办傲背村巷道硬化工程</t>
  </si>
  <si>
    <t>水泥硬化巷道700米，宽3米，厚0.15米，拆除700米</t>
  </si>
  <si>
    <t>王石凹街道办</t>
  </si>
  <si>
    <t>傲背村</t>
  </si>
  <si>
    <t>方便群众140户456人，其中贫困户15户42人</t>
  </si>
  <si>
    <t>25</t>
  </si>
  <si>
    <t>红土镇太和寺村巷道及排水渠工程</t>
  </si>
  <si>
    <t>一组水泥硬化巷道200米，宽3.5米，厚0.15米；排水渠200米，规格为0.3m*0.4m*0.5m，二组新建水泥硬化巷道350米，宽3.5米，厚0.15；排水渠100米，规格为0.3m*0.4m*0.5m</t>
  </si>
  <si>
    <t>太和寺村</t>
  </si>
  <si>
    <t>方便149户群众其中45户贫困户生产生活</t>
  </si>
  <si>
    <t>26</t>
  </si>
  <si>
    <t>红土镇东王村排水渠工程</t>
  </si>
  <si>
    <t>新修排水渠1050米，规格为0.3m*0.4m*0.5m</t>
  </si>
  <si>
    <t>方便198户群众其中56户贫困户生产生活</t>
  </si>
  <si>
    <t>27</t>
  </si>
  <si>
    <t>金锁关镇背塔村巷道硬化工程</t>
  </si>
  <si>
    <t>水泥硬化巷道1660米，其中水海子组460米，宽2米，240米，宽3米；东村组300米，宽2.5米；南阳坡组360米，宽2.5米；葛条硷组300米，宽2.5米，厚均为0.15米</t>
  </si>
  <si>
    <t>背塔村</t>
  </si>
  <si>
    <t>方便群众456户1545人，其中贫困户60户109人</t>
  </si>
  <si>
    <t>28</t>
  </si>
  <si>
    <t>金锁关镇纸坊村二组巷道硬化工程</t>
  </si>
  <si>
    <t>水泥硬化巷道400米，其中150米，宽2米；120米，宽2.5米；130米，宽3米；厚均为0.15米</t>
  </si>
  <si>
    <t>纸坊村</t>
  </si>
  <si>
    <t>方便群众322户1069人，其中贫困户44户130人</t>
  </si>
  <si>
    <t>29</t>
  </si>
  <si>
    <t>红土镇冯家塬村巷道及护坡工程</t>
  </si>
  <si>
    <t>水泥硬化巷道850米，宽3米，厚0.15米，新建护坡400m³</t>
  </si>
  <si>
    <t>冯家塬村</t>
  </si>
  <si>
    <t>方便群众430户1709人，其中贫困户82户292人</t>
  </si>
  <si>
    <t>30</t>
  </si>
  <si>
    <t>红土镇肖家堡村排水渠及护坡工程</t>
  </si>
  <si>
    <t>新修排水渠2100米，规格为0.3m*0.4m*0.5m，新建护坡165m³</t>
  </si>
  <si>
    <t>方便群众481户1721人，其中贫困户120户，406人</t>
  </si>
  <si>
    <t>31</t>
  </si>
  <si>
    <t>金锁关镇崔家沟村巷道硬化及排水渠工程</t>
  </si>
  <si>
    <t>崔家沟村小马场新村巷道300米，宽4.5米，厚0.18米，三岔组水泥硬化巷道100米，宽3米，厚0.15米，排水渠500米，规格为0.3m*0.4m*0.5m。</t>
  </si>
  <si>
    <t>方便405户群众其中72户贫困户生产生活</t>
  </si>
  <si>
    <t>32</t>
  </si>
  <si>
    <t>陈炉镇枣村四、五组巷道硬化工程</t>
  </si>
  <si>
    <t>水泥硬化巷道2200米，宽2.5米厚为0.15米；排水渠245米；盖板30米。</t>
  </si>
  <si>
    <t>枣村</t>
  </si>
  <si>
    <t>方便群众317户1017人，其中贫困户 31户87人</t>
  </si>
  <si>
    <t>33</t>
  </si>
  <si>
    <t>金锁关镇袁家山村排水渠工程</t>
  </si>
  <si>
    <t>上袁组至下袁组、草房头组排水渠1236米，规格为0.3m*0.4m*0.5m。东沟组水泥硬化巷道130米，宽度3米，厚0.15米。</t>
  </si>
  <si>
    <t>方便236户群众其中85户贫困户生产生活</t>
  </si>
  <si>
    <t>34</t>
  </si>
  <si>
    <t>王石凹街道办炭庄塔村生产路工程</t>
  </si>
  <si>
    <t>水泥硬化道路1900米，宽3米，厚0.15米</t>
  </si>
  <si>
    <t>王石凹街道办事处</t>
  </si>
  <si>
    <t>炭庄塔村</t>
  </si>
  <si>
    <t>方便161户群众其中55户贫困户生产生活</t>
  </si>
  <si>
    <t>金锁关镇崔家沟社区供水工程</t>
  </si>
  <si>
    <t>水源管网、入户防冻及IC卡水表。</t>
  </si>
  <si>
    <t>区水务局</t>
  </si>
  <si>
    <t>贾宏志</t>
  </si>
  <si>
    <t>2683110</t>
  </si>
  <si>
    <t>解决247户789人的饮水困难</t>
  </si>
  <si>
    <t>安全饮水达标</t>
  </si>
  <si>
    <t>印台区零星散户供水工程</t>
  </si>
  <si>
    <t>5m³水罐一座，铺设输水管网11235m，潜水泵2台，变频泵1台，水池自动控制电子阀一套，IC卡表41块，防冻保护桩41个，电杆电缆及电表箱一套，混凝土切割与恢复，维修入户防冻，水表井28座，集中水表井4座。</t>
  </si>
  <si>
    <t>印台办崖尧村、广阳镇水利村、广阳村武伍组、金锁关镇背塔村范家塔组、葛条硷组、红土镇庞河村、陈炉镇永兴村、潘家河村、穆家庄村、那坡村、双碑村</t>
  </si>
  <si>
    <t>解决2181户7722人的饮水困难</t>
  </si>
  <si>
    <t>铜川市印台区2019年农村饮水巩固提升工程</t>
  </si>
  <si>
    <t>铺设各类管网共30151m，各类水表232块，集中水表井2座，闸阀井50座，防冻保护桩99个。</t>
  </si>
  <si>
    <t>广阳镇陶贤村、四联村、陈炉镇立地坡村、阿庄镇小庄村、印台办刘村</t>
  </si>
  <si>
    <t>解决930户3226人的饮水困难</t>
  </si>
  <si>
    <t>铜川市印台区2019年供水提升改造工程</t>
  </si>
  <si>
    <t>新建20m³、30m³、50m³蓄水池各一座，新建及更换管网14296m，集中水表井7座，闸阀井16座，潜水泵1台，消毒设备一套，入户改造43户，安装水表45块</t>
  </si>
  <si>
    <t>高楼河供水片区、广阳村武伍组、刘家沟村、西固供水站、金锁关镇崔家沟村</t>
  </si>
  <si>
    <t>解决1095户4409人的饮水困难</t>
  </si>
  <si>
    <t>印台区供水管网老化改造工程</t>
  </si>
  <si>
    <t>铺设输水管网30100m，防冻保护桩333个，IC卡表333个，集中水表井36座，阀门井18座，混凝土切割与恢复</t>
  </si>
  <si>
    <t>印台办前齐村神武组、刘村、广阳镇胜利村4组、红土镇金华山肖家塔组、孙家贬村1组、西塬供水站、陈炉镇立地坡村4组</t>
  </si>
  <si>
    <t>解决906户3497人的饮水困难</t>
  </si>
  <si>
    <t>广阳镇区供水工程</t>
  </si>
  <si>
    <t>管网、入户防冻及IC卡水表。</t>
  </si>
  <si>
    <t>解决181户722人的饮水困难</t>
  </si>
  <si>
    <t>红土镇集中供水改造工程</t>
  </si>
  <si>
    <t>新打机井1眼、蓄水池、管网、入户IC卡水表。</t>
  </si>
  <si>
    <t>解决667户2328人的饮水困难</t>
  </si>
  <si>
    <t>红土镇孙家贬社区供水工程</t>
  </si>
  <si>
    <t>管网、入户防冻IC卡水表。</t>
  </si>
  <si>
    <t>解决839户2867人的饮水困难</t>
  </si>
  <si>
    <t>陈炉镇雷家坡社区供水工程</t>
  </si>
  <si>
    <t>管网、入户IC卡水表。</t>
  </si>
  <si>
    <t>解决332户1124人的饮水困难</t>
  </si>
  <si>
    <t>肖家堡社区供水工程</t>
  </si>
  <si>
    <t>解决476户1584人的饮水困难</t>
  </si>
  <si>
    <t>印台办前齐社区供水工程</t>
  </si>
  <si>
    <t>解决392户1166人的饮水困难</t>
  </si>
  <si>
    <t>王石凹办炭庄塔村周家沟组水源工程</t>
  </si>
  <si>
    <t>王石凹镇</t>
  </si>
  <si>
    <t>碳庄塔村</t>
  </si>
  <si>
    <t>解决45户145人的饮水困难</t>
  </si>
  <si>
    <t>十、综合保障性扶贫（3）</t>
  </si>
  <si>
    <t>农村低保</t>
  </si>
  <si>
    <t>保障群众最低基本生活</t>
  </si>
  <si>
    <t>4000元/人.年</t>
  </si>
  <si>
    <t>农村特困</t>
  </si>
  <si>
    <t>对无劳动能力、无生活来源等特困人员的救助供养</t>
  </si>
  <si>
    <t>5200元/人.年</t>
  </si>
  <si>
    <t>临时救助</t>
  </si>
  <si>
    <t>对群众应急性救助</t>
  </si>
  <si>
    <t>临时救助标准分为七级，最高救助标准8000元</t>
  </si>
  <si>
    <t>十一、村基础设施（52）</t>
  </si>
  <si>
    <t>（1）通组路项目</t>
  </si>
  <si>
    <t>印台区金锁关镇柳树台村柳树台组通组路</t>
  </si>
  <si>
    <t>水泥硬化道路长1.1km、宽3.5m、厚18cm</t>
  </si>
  <si>
    <t>柳树台村</t>
  </si>
  <si>
    <t>区交通局</t>
  </si>
  <si>
    <t>念昭锋</t>
  </si>
  <si>
    <t>方便群众出行</t>
  </si>
  <si>
    <t>蒲家山至花圪塔</t>
  </si>
  <si>
    <t>水泥硬化道路长1.5km、宽3.5m、厚18cm</t>
  </si>
  <si>
    <t xml:space="preserve">东沟梁至冯家渠</t>
  </si>
  <si>
    <t xml:space="preserve">水泥硬化道路长1.9km、宽3.5m、厚18cm</t>
  </si>
  <si>
    <t xml:space="preserve">三台至陈家山</t>
  </si>
  <si>
    <t xml:space="preserve">水泥硬化道路长2.1km、宽3.5m、厚18cm</t>
  </si>
  <si>
    <t xml:space="preserve">徐家沟陈家山组至马槽组通组路</t>
  </si>
  <si>
    <t xml:space="preserve">陈家山村陈家山组通组路</t>
  </si>
  <si>
    <t>印台区金锁关镇袁家山村上塬组通组路</t>
  </si>
  <si>
    <t>水泥硬化道路长0.6km、宽3.5m、厚18cm</t>
  </si>
  <si>
    <t>印台区金锁关镇袁家山村东沟组至东沟梁组通组路</t>
  </si>
  <si>
    <t xml:space="preserve">水泥硬化道路长1.1km、宽3.5m、厚18cm</t>
  </si>
  <si>
    <t>金锁关镇姚湾村后花石通组路</t>
  </si>
  <si>
    <t>水泥硬化道路长2km、宽3.5m、厚18cm</t>
  </si>
  <si>
    <t>印台区金锁关镇袁家山村南沟至金瑶路通组路</t>
  </si>
  <si>
    <t>水泥硬化道路长3.5km、宽3.5m、厚18cm</t>
  </si>
  <si>
    <t>坡石至租子沟</t>
  </si>
  <si>
    <t>水泥硬化道路长3.1km、宽3.5m、厚18cm</t>
  </si>
  <si>
    <t>惠家沟村</t>
  </si>
  <si>
    <t>印台区红土镇金华山村肖塔组通组路</t>
  </si>
  <si>
    <t>水泥硬化道路长1km、宽3.5m、厚18cm</t>
  </si>
  <si>
    <t>金华山村</t>
  </si>
  <si>
    <t>印台区红土镇邵家沟二组通组路</t>
  </si>
  <si>
    <t>邵家沟村</t>
  </si>
  <si>
    <t xml:space="preserve">井家园三组至305省道通组路</t>
  </si>
  <si>
    <t>印台区广阳镇刘家沟村三组至一、二组通组路</t>
  </si>
  <si>
    <t>水泥硬化道路长0.9km、宽3.5m、厚18cm</t>
  </si>
  <si>
    <t>刘家沟村</t>
  </si>
  <si>
    <t>印台区广阳镇刘家沟村委会至铜罕线通组路</t>
  </si>
  <si>
    <t>水泥硬化道路长0.3km、宽3.5m、厚18cm</t>
  </si>
  <si>
    <t>印台区广阳镇刘家沟村三组至铜罕线通组路</t>
  </si>
  <si>
    <t>栗园村三组至四组通组路</t>
  </si>
  <si>
    <t xml:space="preserve">洞子沟一组至孙井路通组路</t>
  </si>
  <si>
    <t>水泥硬化道路长0.5km、宽3.5m、厚18cm</t>
  </si>
  <si>
    <t>立地坡至东山</t>
  </si>
  <si>
    <t>水泥硬化道路长2.2km、宽3.5m、厚18cm</t>
  </si>
  <si>
    <t>立地坡村</t>
  </si>
  <si>
    <t>印台区陈炉镇马科村一组至陈李路通组路</t>
  </si>
  <si>
    <t>水泥硬化道路长15km、宽3.5m、厚18cm</t>
  </si>
  <si>
    <t>印台区陈炉镇潘家河村四组至李庙路通组路</t>
  </si>
  <si>
    <t>水泥硬化道路长2.8km、宽3.5m、厚18cm</t>
  </si>
  <si>
    <t>潘家河村</t>
  </si>
  <si>
    <t>育寨村任家湾组至沙坡桥通组路</t>
  </si>
  <si>
    <t>塬圪塔村四组至二组通组路</t>
  </si>
  <si>
    <t>水泥硬化道路长0.2km、宽3.5m、厚18cm</t>
  </si>
  <si>
    <t>南塬村二组通组路</t>
  </si>
  <si>
    <t>水泥硬化道路长2.5km、宽3.5m、厚18cm</t>
  </si>
  <si>
    <t>印台区阿庄镇小庄村三组至孟家通组路</t>
  </si>
  <si>
    <t>自助发展脱贫</t>
  </si>
  <si>
    <t>小庄村三组至五组通组路</t>
  </si>
  <si>
    <t>水泥硬化道路长4km、宽3.5m、厚18cm</t>
  </si>
  <si>
    <t>印台区广阳镇水利村六组至八组通组路</t>
  </si>
  <si>
    <t>水泥硬化道路长1.7km、宽3.5m、厚18cm</t>
  </si>
  <si>
    <t>印台区王石凹办碳庄塔村南塬组至周家沟组通组路</t>
  </si>
  <si>
    <t>崔家沟村小马场新村通组路</t>
  </si>
  <si>
    <t>崔家沟村南庄通组路</t>
  </si>
  <si>
    <t>金锁关镇崔家沟村崔家沟组通组路</t>
  </si>
  <si>
    <t>枣园村坡底至枣园通组路</t>
  </si>
  <si>
    <t>水泥硬化道路长1.9km、宽3.5m、厚18cm</t>
  </si>
  <si>
    <t>孙家贬四组至305省道通组路</t>
  </si>
  <si>
    <t>35</t>
  </si>
  <si>
    <t>孙家贬村三组至四组通组路</t>
  </si>
  <si>
    <t>36</t>
  </si>
  <si>
    <t>孙家贬一组至五组通组路</t>
  </si>
  <si>
    <t>37</t>
  </si>
  <si>
    <t>孙家贬一组至305省道通组路</t>
  </si>
  <si>
    <t>38</t>
  </si>
  <si>
    <t>印台区陈炉镇永兴村关咀组通组路</t>
  </si>
  <si>
    <t>39</t>
  </si>
  <si>
    <t>长峪村一组至二组通组路</t>
  </si>
  <si>
    <t>40</t>
  </si>
  <si>
    <t>印台区阿庄镇阿庄村二组至长峪组通组路</t>
  </si>
  <si>
    <t>41</t>
  </si>
  <si>
    <t>汉寨村一组至二组通组路</t>
  </si>
  <si>
    <t>42</t>
  </si>
  <si>
    <t>汉寨村三组至富红路通组路</t>
  </si>
  <si>
    <t>贫困村垃圾分类处置项目</t>
  </si>
  <si>
    <r>
      <rPr>
        <sz val="12"/>
        <rFont val="仿宋"/>
        <charset val="134"/>
      </rPr>
      <t>分类垃圾屋41个，每个60</t>
    </r>
    <r>
      <rPr>
        <sz val="12"/>
        <rFont val="SimSun"/>
        <charset val="134"/>
      </rPr>
      <t>㎡</t>
    </r>
    <r>
      <rPr>
        <sz val="12"/>
        <rFont val="仿宋"/>
        <charset val="134"/>
      </rPr>
      <t>,410垃圾桶，每个240L</t>
    </r>
  </si>
  <si>
    <t>印台办　陈炉镇　金锁关镇王石凹办广阳镇　红土镇　阿庄镇　</t>
  </si>
  <si>
    <t>41个贫困村</t>
  </si>
  <si>
    <t>区住建局</t>
  </si>
  <si>
    <t>孟红卫</t>
  </si>
  <si>
    <t>改善贫困村人居环境，促进贫困人口增收</t>
  </si>
  <si>
    <t>41个贫困村人居生活环境</t>
  </si>
  <si>
    <t>印台区崖窑村农村污水治理项目</t>
  </si>
  <si>
    <t>新建污水处理站1座，铺设污水管网2000米，修建污水检查井70座</t>
  </si>
  <si>
    <t>铜川市生态环境局印台分局</t>
  </si>
  <si>
    <t>杨双冬</t>
  </si>
  <si>
    <t>改善人居环境，减少环境污染带来的损失，促使农民逐步形成更加符合生态理念的价值观念、思维模式、行为准则，树立起全面、协调、可持续的发展观。</t>
  </si>
  <si>
    <t>质量指标 项目（工程）验收合格率100%，生态效益指标垃圾污水集中处理的村比率≥80%，服务对象满意度指标 受益贫困人口满意度≥95%</t>
  </si>
  <si>
    <t>印台区前齐村农村污水治理项目</t>
  </si>
  <si>
    <t>新建污水处理站1座，铺设污水管网1500米，修建污水检查井50座</t>
  </si>
  <si>
    <t>印台区北神沟村农村污水处理项目</t>
  </si>
  <si>
    <t>印台区2020年度农村环境综合整治项目</t>
  </si>
  <si>
    <t>生活污水污染治理：新建污水处理站3座，铺设污水管网5600米，修建污水检查井232座。</t>
  </si>
  <si>
    <t>马科村、育寨村一组、二组</t>
  </si>
  <si>
    <t>提高缺水地区水循环利用率，减轻120户、448人贫困户用水成本，同时改善环境质量，解决蚊蝇乱飞等情况，减少疾病传播途径，帮助居民树立起全面、协调、可持续的发展观。</t>
  </si>
  <si>
    <t>红土镇冯家塬菩萨组灌溉工程</t>
  </si>
  <si>
    <t>泵站、管网、蓄水池</t>
  </si>
  <si>
    <t>冯家塬</t>
  </si>
  <si>
    <t>推动农田水利设施更新发展，带动产业发展壮大</t>
  </si>
  <si>
    <t>发展节水灌溉面积400亩</t>
  </si>
  <si>
    <t>印台区西塬灌区维修改造工程</t>
  </si>
  <si>
    <t>上水钢管、水泵机组</t>
  </si>
  <si>
    <t>西村</t>
  </si>
  <si>
    <t>解决西塬灌溉提水问题</t>
  </si>
  <si>
    <t>印台区西固灌区维修改造工程</t>
  </si>
  <si>
    <t>上水钢管、水泵机组、管网</t>
  </si>
  <si>
    <t>西固村</t>
  </si>
  <si>
    <t>解决郗家塬组灌溉用水问题</t>
  </si>
  <si>
    <t>印台区灌溉计量设施安装工程</t>
  </si>
  <si>
    <t>计量水表、水表井、管材</t>
  </si>
  <si>
    <t>印台办、红土镇、阿庄镇、广阳镇</t>
  </si>
  <si>
    <t>西塬灌区、肖家堡灌区、阿庄北塬灌区、西沟岭灌区、四兴塬灌区、西固塬灌区等</t>
  </si>
  <si>
    <t>解决各灌区计量问题</t>
  </si>
  <si>
    <t>印台区灌溉水利设施维修养护工程</t>
  </si>
  <si>
    <t>水源地清淤、机电设备维修养护、管网维修</t>
  </si>
  <si>
    <t>解决抽水泵站水源地淤泥、管网老化修复问题</t>
  </si>
  <si>
    <t>十二、村公共服务1个</t>
  </si>
  <si>
    <t>印台区广阳镇中心卫生院诊疗设备采购项目</t>
  </si>
  <si>
    <t>配备DR、全自动血球分析仪、心电图仪等常规设施设备。</t>
  </si>
  <si>
    <t>广阳镇中心卫生院</t>
  </si>
  <si>
    <t>解决贫困人口就医问题，为贫困人口提供更好的医疗服务。</t>
  </si>
  <si>
    <t>使广阳镇中心卫生院设备更加先进，功能更加齐全，服务能力进一步提升。</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</si>
</sst>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Red]0"/>
    <numFmt numFmtId="177" formatCode="0.00_ "/>
  </numFmts>
  <fonts count="58">
    <font>
      <sz val="11"/>
      <color indexed="8"/>
      <name val="等线"/>
      <charset val="134"/>
    </font>
    <font>
      <b/>
      <sz val="11"/>
      <name val="宋体"/>
      <charset val="134"/>
    </font>
    <font>
      <sz val="11"/>
      <name val="宋体"/>
      <charset val="134"/>
    </font>
    <font>
      <b/>
      <sz val="28"/>
      <name val="宋体"/>
      <charset val="134"/>
    </font>
    <font>
      <b/>
      <sz val="12"/>
      <name val="黑体"/>
      <charset val="134"/>
    </font>
    <font>
      <sz val="11"/>
      <color indexed="8"/>
      <name val="宋体"/>
      <charset val="134"/>
    </font>
    <font>
      <sz val="10"/>
      <color indexed="8"/>
      <name val="宋体"/>
      <charset val="134"/>
    </font>
    <font>
      <sz val="10"/>
      <name val="宋体"/>
      <charset val="134"/>
    </font>
    <font>
      <sz val="9"/>
      <name val="宋体"/>
      <charset val="134"/>
    </font>
    <font>
      <sz val="12"/>
      <name val="仿宋_GB2312"/>
      <charset val="134"/>
    </font>
    <font>
      <sz val="12"/>
      <name val="宋体"/>
      <charset val="134"/>
    </font>
    <font>
      <sz val="11"/>
      <color indexed="10"/>
      <name val="宋体"/>
      <charset val="134"/>
    </font>
    <font>
      <sz val="12"/>
      <color indexed="8"/>
      <name val="仿宋"/>
      <charset val="134"/>
    </font>
    <font>
      <sz val="10"/>
      <name val="等线"/>
      <charset val="134"/>
    </font>
    <font>
      <sz val="10"/>
      <color indexed="10"/>
      <name val="宋体"/>
      <charset val="134"/>
    </font>
    <font>
      <sz val="12"/>
      <color indexed="10"/>
      <name val="宋体"/>
      <charset val="134"/>
    </font>
    <font>
      <b/>
      <sz val="11"/>
      <color indexed="10"/>
      <name val="宋体"/>
      <charset val="134"/>
    </font>
    <font>
      <sz val="10.5"/>
      <color indexed="8"/>
      <name val="仿宋_GB2312"/>
      <charset val="134"/>
    </font>
    <font>
      <sz val="12"/>
      <name val="仿宋"/>
      <charset val="134"/>
    </font>
    <font>
      <sz val="10"/>
      <name val="仿宋"/>
      <charset val="134"/>
    </font>
    <font>
      <sz val="9"/>
      <color indexed="10"/>
      <name val="宋体"/>
      <charset val="134"/>
    </font>
    <font>
      <sz val="12"/>
      <color indexed="10"/>
      <name val="仿宋"/>
      <charset val="134"/>
    </font>
    <font>
      <sz val="12"/>
      <color indexed="8"/>
      <name val="Arial"/>
      <charset val="134"/>
    </font>
    <font>
      <sz val="12"/>
      <color indexed="8"/>
      <name val="宋体"/>
      <charset val="134"/>
    </font>
    <font>
      <sz val="14"/>
      <name val="宋体"/>
      <charset val="134"/>
    </font>
    <font>
      <sz val="12"/>
      <name val="等线"/>
      <charset val="134"/>
    </font>
    <font>
      <sz val="9"/>
      <name val="等线"/>
      <charset val="134"/>
    </font>
    <font>
      <sz val="9"/>
      <color indexed="8"/>
      <name val="宋体"/>
      <charset val="134"/>
    </font>
    <font>
      <sz val="16"/>
      <color indexed="8"/>
      <name val="黑体"/>
      <charset val="134"/>
    </font>
    <font>
      <sz val="20"/>
      <color indexed="8"/>
      <name val="方正小标宋简体"/>
      <charset val="134"/>
    </font>
    <font>
      <sz val="12"/>
      <color indexed="8"/>
      <name val="黑体"/>
      <charset val="134"/>
    </font>
    <font>
      <b/>
      <sz val="12"/>
      <color indexed="8"/>
      <name val="黑体"/>
      <charset val="134"/>
    </font>
    <font>
      <b/>
      <sz val="10"/>
      <color indexed="8"/>
      <name val="黑体"/>
      <charset val="134"/>
    </font>
    <font>
      <b/>
      <sz val="12"/>
      <name val="仿宋"/>
      <charset val="134"/>
    </font>
    <font>
      <b/>
      <sz val="12"/>
      <color indexed="8"/>
      <name val="仿宋"/>
      <charset val="134"/>
    </font>
    <font>
      <b/>
      <sz val="12"/>
      <color indexed="8"/>
      <name val="等线"/>
      <charset val="134"/>
    </font>
    <font>
      <sz val="11"/>
      <color indexed="9"/>
      <name val="等线"/>
      <charset val="0"/>
    </font>
    <font>
      <b/>
      <sz val="11"/>
      <color indexed="8"/>
      <name val="等线"/>
      <charset val="0"/>
    </font>
    <font>
      <b/>
      <sz val="11"/>
      <color indexed="52"/>
      <name val="等线"/>
      <charset val="0"/>
    </font>
    <font>
      <sz val="11"/>
      <color indexed="62"/>
      <name val="等线"/>
      <charset val="0"/>
    </font>
    <font>
      <sz val="11"/>
      <color indexed="17"/>
      <name val="等线"/>
      <charset val="0"/>
    </font>
    <font>
      <b/>
      <sz val="11"/>
      <color indexed="62"/>
      <name val="等线"/>
      <charset val="134"/>
    </font>
    <font>
      <b/>
      <sz val="18"/>
      <color indexed="62"/>
      <name val="等线"/>
      <charset val="134"/>
    </font>
    <font>
      <sz val="11"/>
      <color indexed="8"/>
      <name val="等线"/>
      <charset val="0"/>
    </font>
    <font>
      <b/>
      <sz val="11"/>
      <color indexed="9"/>
      <name val="等线"/>
      <charset val="0"/>
    </font>
    <font>
      <b/>
      <sz val="13"/>
      <color indexed="62"/>
      <name val="等线"/>
      <charset val="134"/>
    </font>
    <font>
      <u/>
      <sz val="11"/>
      <color indexed="20"/>
      <name val="等线"/>
      <charset val="0"/>
    </font>
    <font>
      <sz val="11"/>
      <color indexed="60"/>
      <name val="等线"/>
      <charset val="0"/>
    </font>
    <font>
      <sz val="11"/>
      <color indexed="52"/>
      <name val="等线"/>
      <charset val="0"/>
    </font>
    <font>
      <sz val="11"/>
      <color indexed="10"/>
      <name val="等线"/>
      <charset val="0"/>
    </font>
    <font>
      <b/>
      <sz val="15"/>
      <color indexed="62"/>
      <name val="等线"/>
      <charset val="134"/>
    </font>
    <font>
      <u/>
      <sz val="11"/>
      <color indexed="12"/>
      <name val="等线"/>
      <charset val="0"/>
    </font>
    <font>
      <b/>
      <sz val="11"/>
      <color indexed="63"/>
      <name val="等线"/>
      <charset val="0"/>
    </font>
    <font>
      <i/>
      <sz val="11"/>
      <color indexed="23"/>
      <name val="等线"/>
      <charset val="0"/>
    </font>
    <font>
      <sz val="10"/>
      <name val="Helv"/>
      <charset val="134"/>
    </font>
    <font>
      <sz val="14"/>
      <name val="Arial"/>
      <charset val="134"/>
    </font>
    <font>
      <sz val="12"/>
      <name val="SimSun"/>
      <charset val="134"/>
    </font>
    <font>
      <u/>
      <sz val="20"/>
      <color indexed="8"/>
      <name val="方正小标宋简体"/>
      <charset val="134"/>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53"/>
        <bgColor indexed="64"/>
      </patternFill>
    </fill>
    <fill>
      <patternFill patternType="solid">
        <fgColor indexed="44"/>
        <bgColor indexed="64"/>
      </patternFill>
    </fill>
    <fill>
      <patternFill patternType="solid">
        <fgColor indexed="22"/>
        <bgColor indexed="64"/>
      </patternFill>
    </fill>
    <fill>
      <patternFill patternType="solid">
        <fgColor indexed="55"/>
        <bgColor indexed="64"/>
      </patternFill>
    </fill>
    <fill>
      <patternFill patternType="solid">
        <fgColor indexed="29"/>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4"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39" fillId="5" borderId="10" applyNumberFormat="0" applyAlignment="0" applyProtection="0">
      <alignment vertical="center"/>
    </xf>
    <xf numFmtId="0" fontId="43" fillId="2" borderId="0" applyNumberFormat="0" applyBorder="0" applyAlignment="0" applyProtection="0">
      <alignment vertical="center"/>
    </xf>
    <xf numFmtId="0" fontId="43" fillId="9" borderId="0" applyNumberFormat="0" applyBorder="0" applyAlignment="0" applyProtection="0">
      <alignment vertical="center"/>
    </xf>
    <xf numFmtId="0" fontId="47" fillId="11" borderId="0" applyNumberFormat="0" applyBorder="0" applyAlignment="0" applyProtection="0">
      <alignment vertical="center"/>
    </xf>
    <xf numFmtId="0" fontId="36" fillId="9" borderId="0" applyNumberFormat="0" applyBorder="0" applyAlignment="0" applyProtection="0">
      <alignment vertical="center"/>
    </xf>
    <xf numFmtId="0" fontId="5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12" borderId="16" applyNumberFormat="0" applyFont="0" applyAlignment="0" applyProtection="0">
      <alignment vertical="center"/>
    </xf>
    <xf numFmtId="0" fontId="36" fillId="11" borderId="0" applyNumberFormat="0" applyBorder="0" applyAlignment="0" applyProtection="0">
      <alignment vertical="center"/>
    </xf>
    <xf numFmtId="0" fontId="4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0" borderId="12" applyNumberFormat="0" applyFill="0" applyAlignment="0" applyProtection="0">
      <alignment vertical="center"/>
    </xf>
    <xf numFmtId="0" fontId="45" fillId="0" borderId="12" applyNumberFormat="0" applyFill="0" applyAlignment="0" applyProtection="0">
      <alignment vertical="center"/>
    </xf>
    <xf numFmtId="0" fontId="36" fillId="8" borderId="0" applyNumberFormat="0" applyBorder="0" applyAlignment="0" applyProtection="0">
      <alignment vertical="center"/>
    </xf>
    <xf numFmtId="0" fontId="41" fillId="0" borderId="14" applyNumberFormat="0" applyFill="0" applyAlignment="0" applyProtection="0">
      <alignment vertical="center"/>
    </xf>
    <xf numFmtId="0" fontId="36" fillId="5" borderId="0" applyNumberFormat="0" applyBorder="0" applyAlignment="0" applyProtection="0">
      <alignment vertical="center"/>
    </xf>
    <xf numFmtId="0" fontId="52" fillId="2" borderId="15" applyNumberFormat="0" applyAlignment="0" applyProtection="0">
      <alignment vertical="center"/>
    </xf>
    <xf numFmtId="0" fontId="38" fillId="2" borderId="10" applyNumberFormat="0" applyAlignment="0" applyProtection="0">
      <alignment vertical="center"/>
    </xf>
    <xf numFmtId="0" fontId="44" fillId="10" borderId="11" applyNumberFormat="0" applyAlignment="0" applyProtection="0">
      <alignment vertical="center"/>
    </xf>
    <xf numFmtId="0" fontId="43" fillId="6" borderId="0" applyNumberFormat="0" applyBorder="0" applyAlignment="0" applyProtection="0">
      <alignment vertical="center"/>
    </xf>
    <xf numFmtId="0" fontId="36" fillId="7" borderId="0" applyNumberFormat="0" applyBorder="0" applyAlignment="0" applyProtection="0">
      <alignment vertical="center"/>
    </xf>
    <xf numFmtId="0" fontId="48" fillId="0" borderId="13" applyNumberFormat="0" applyFill="0" applyAlignment="0" applyProtection="0">
      <alignment vertical="center"/>
    </xf>
    <xf numFmtId="0" fontId="37" fillId="0" borderId="9" applyNumberFormat="0" applyFill="0" applyAlignment="0" applyProtection="0">
      <alignment vertical="center"/>
    </xf>
    <xf numFmtId="0" fontId="40" fillId="6" borderId="0" applyNumberFormat="0" applyBorder="0" applyAlignment="0" applyProtection="0">
      <alignment vertical="center"/>
    </xf>
    <xf numFmtId="0" fontId="47" fillId="13" borderId="0" applyNumberFormat="0" applyBorder="0" applyAlignment="0" applyProtection="0">
      <alignment vertical="center"/>
    </xf>
    <xf numFmtId="0" fontId="43" fillId="14" borderId="0" applyNumberFormat="0" applyBorder="0" applyAlignment="0" applyProtection="0">
      <alignment vertical="center"/>
    </xf>
    <xf numFmtId="0" fontId="36" fillId="15" borderId="0" applyNumberFormat="0" applyBorder="0" applyAlignment="0" applyProtection="0">
      <alignment vertical="center"/>
    </xf>
    <xf numFmtId="0" fontId="43" fillId="16" borderId="0" applyNumberFormat="0" applyBorder="0" applyAlignment="0" applyProtection="0">
      <alignment vertical="center"/>
    </xf>
    <xf numFmtId="0" fontId="43" fillId="8" borderId="0" applyNumberFormat="0" applyBorder="0" applyAlignment="0" applyProtection="0">
      <alignment vertical="center"/>
    </xf>
    <xf numFmtId="0" fontId="0"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36" fillId="10" borderId="0" applyNumberFormat="0" applyBorder="0" applyAlignment="0" applyProtection="0">
      <alignment vertical="center"/>
    </xf>
    <xf numFmtId="0" fontId="43" fillId="12" borderId="0" applyNumberFormat="0" applyBorder="0" applyAlignment="0" applyProtection="0">
      <alignment vertical="center"/>
    </xf>
    <xf numFmtId="0" fontId="43" fillId="5" borderId="0" applyNumberFormat="0" applyBorder="0" applyAlignment="0" applyProtection="0">
      <alignment vertical="center"/>
    </xf>
    <xf numFmtId="0" fontId="36" fillId="15" borderId="0" applyNumberFormat="0" applyBorder="0" applyAlignment="0" applyProtection="0">
      <alignment vertical="center"/>
    </xf>
    <xf numFmtId="0" fontId="43" fillId="8" borderId="0" applyNumberFormat="0" applyBorder="0" applyAlignment="0" applyProtection="0">
      <alignment vertical="center"/>
    </xf>
    <xf numFmtId="0" fontId="36" fillId="8" borderId="0" applyNumberFormat="0" applyBorder="0" applyAlignment="0" applyProtection="0">
      <alignment vertical="center"/>
    </xf>
    <xf numFmtId="0" fontId="36" fillId="17" borderId="0" applyNumberFormat="0" applyBorder="0" applyAlignment="0" applyProtection="0">
      <alignment vertical="center"/>
    </xf>
    <xf numFmtId="0" fontId="43" fillId="6" borderId="0" applyNumberFormat="0" applyBorder="0" applyAlignment="0" applyProtection="0">
      <alignment vertical="center"/>
    </xf>
    <xf numFmtId="0" fontId="36" fillId="17" borderId="0" applyNumberFormat="0" applyBorder="0" applyAlignment="0" applyProtection="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54" fillId="0" borderId="0">
      <alignment vertical="center"/>
      <protection locked="0"/>
    </xf>
  </cellStyleXfs>
  <cellXfs count="261">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center" vertical="center" wrapText="1"/>
    </xf>
    <xf numFmtId="0" fontId="2" fillId="0" borderId="1" xfId="52"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0" applyFont="1" applyFill="1" applyBorder="1" applyAlignment="1" applyProtection="1">
      <alignment vertical="center" wrapText="1"/>
    </xf>
    <xf numFmtId="0" fontId="6" fillId="0" borderId="2" xfId="0" applyFont="1" applyFill="1" applyBorder="1" applyAlignment="1">
      <alignment horizontal="justify" vertical="center"/>
    </xf>
    <xf numFmtId="0" fontId="7" fillId="0" borderId="2" xfId="0" applyFont="1" applyFill="1" applyBorder="1" applyAlignment="1">
      <alignment horizontal="justify" vertical="center"/>
    </xf>
    <xf numFmtId="0" fontId="2"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51"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51" applyNumberFormat="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 fillId="0" borderId="1" xfId="52"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2" fillId="0" borderId="1" xfId="52"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lignment vertical="center"/>
    </xf>
    <xf numFmtId="0" fontId="2" fillId="0" borderId="1" xfId="0" applyFont="1" applyFill="1" applyBorder="1">
      <alignment vertical="center"/>
    </xf>
    <xf numFmtId="0" fontId="16"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1" xfId="0" applyFont="1" applyFill="1" applyBorder="1" applyAlignment="1" applyProtection="1">
      <alignment vertical="center" wrapText="1"/>
    </xf>
    <xf numFmtId="0" fontId="2" fillId="0" borderId="1" xfId="52"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10" fillId="0" borderId="1" xfId="0"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 fillId="0" borderId="4" xfId="0" applyFont="1" applyFill="1" applyBorder="1" applyAlignment="1" applyProtection="1">
      <alignment horizontal="center" vertical="center"/>
    </xf>
    <xf numFmtId="176" fontId="2" fillId="0" borderId="4" xfId="0" applyNumberFormat="1" applyFont="1" applyFill="1" applyBorder="1" applyAlignment="1">
      <alignment horizontal="center" vertical="center" wrapText="1"/>
    </xf>
    <xf numFmtId="0" fontId="2" fillId="0" borderId="1" xfId="0" applyFont="1" applyFill="1" applyBorder="1" applyAlignment="1">
      <alignment horizontal="justify" vertical="center"/>
    </xf>
    <xf numFmtId="0" fontId="7" fillId="0" borderId="1" xfId="0" applyFont="1" applyFill="1" applyBorder="1" applyAlignment="1">
      <alignment horizontal="left" vertical="center" wrapText="1"/>
    </xf>
    <xf numFmtId="0" fontId="8" fillId="0" borderId="1" xfId="51" applyFont="1" applyFill="1" applyBorder="1" applyAlignment="1">
      <alignment horizontal="justify" vertical="center"/>
    </xf>
    <xf numFmtId="0" fontId="8" fillId="0" borderId="1" xfId="51" applyFont="1" applyFill="1" applyBorder="1" applyAlignment="1">
      <alignment horizontal="justify" vertical="center" indent="2"/>
    </xf>
    <xf numFmtId="0" fontId="8"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2" fillId="0" borderId="1" xfId="0" applyFont="1" applyFill="1" applyBorder="1" applyAlignment="1" applyProtection="1">
      <alignment vertical="center" wrapText="1"/>
    </xf>
    <xf numFmtId="0" fontId="2" fillId="0" borderId="1" xfId="0" applyFont="1" applyFill="1" applyBorder="1" applyAlignment="1">
      <alignmen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vertical="center" wrapText="1"/>
    </xf>
    <xf numFmtId="0" fontId="10" fillId="0" borderId="1" xfId="0" applyFont="1" applyFill="1" applyBorder="1" applyAlignment="1" applyProtection="1">
      <alignment horizontal="left" vertical="center" wrapText="1"/>
    </xf>
    <xf numFmtId="0" fontId="2" fillId="0" borderId="1" xfId="0" applyFont="1" applyFill="1" applyBorder="1" applyAlignment="1">
      <alignment horizontal="justify" vertical="center" wrapText="1"/>
    </xf>
    <xf numFmtId="0" fontId="17" fillId="0" borderId="0" xfId="0" applyFont="1" applyFill="1" applyAlignment="1">
      <alignment horizontal="center" vertical="center" wrapText="1"/>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1" fillId="0" borderId="0" xfId="0" applyFont="1" applyFill="1">
      <alignment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14" fillId="0" borderId="1" xfId="51"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4"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52"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52" applyFont="1" applyFill="1" applyBorder="1" applyAlignment="1">
      <alignment horizontal="left" vertical="center" wrapText="1"/>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2"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52"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7" fontId="8" fillId="0" borderId="1" xfId="54"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54" applyNumberFormat="1"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26" fillId="0" borderId="1" xfId="0" applyNumberFormat="1" applyFont="1" applyFill="1" applyBorder="1" applyAlignment="1">
      <alignment horizontal="left" vertical="center" wrapText="1"/>
    </xf>
    <xf numFmtId="0" fontId="2" fillId="0" borderId="0" xfId="0" applyFont="1" applyFill="1" applyAlignment="1">
      <alignment horizontal="left"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7" fillId="0" borderId="1" xfId="0" applyNumberFormat="1"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alignment vertical="center"/>
    </xf>
    <xf numFmtId="0" fontId="28" fillId="2" borderId="0" xfId="0" applyFont="1" applyFill="1" applyAlignment="1">
      <alignment horizontal="left" vertical="center"/>
    </xf>
    <xf numFmtId="0" fontId="29" fillId="2" borderId="0" xfId="0" applyFont="1" applyFill="1" applyAlignment="1">
      <alignment horizontal="center" vertical="center"/>
    </xf>
    <xf numFmtId="0" fontId="30" fillId="2" borderId="8" xfId="0" applyFont="1" applyFill="1" applyBorder="1" applyAlignment="1">
      <alignment vertical="center"/>
    </xf>
    <xf numFmtId="0" fontId="31" fillId="2" borderId="2"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4" xfId="0" applyFont="1" applyFill="1" applyBorder="1" applyAlignment="1">
      <alignment horizontal="center" vertical="center"/>
    </xf>
    <xf numFmtId="0" fontId="32" fillId="2" borderId="1" xfId="0" applyFont="1" applyFill="1" applyBorder="1">
      <alignment vertical="center"/>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49" fontId="33"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xf>
    <xf numFmtId="0" fontId="33" fillId="2" borderId="1" xfId="0" applyFont="1" applyFill="1" applyBorder="1" applyAlignment="1">
      <alignment horizontal="left" vertical="center"/>
    </xf>
    <xf numFmtId="0" fontId="35" fillId="2" borderId="1" xfId="0" applyFont="1" applyFill="1" applyBorder="1" applyAlignment="1">
      <alignment horizontal="center" vertical="center"/>
    </xf>
    <xf numFmtId="49" fontId="18" fillId="2" borderId="1" xfId="0" applyNumberFormat="1" applyFont="1" applyFill="1" applyBorder="1" applyAlignment="1">
      <alignment horizontal="left" vertical="center" wrapText="1"/>
    </xf>
    <xf numFmtId="0" fontId="12" fillId="3" borderId="1" xfId="0" applyFont="1" applyFill="1" applyBorder="1" applyAlignment="1">
      <alignment horizontal="center" vertical="center"/>
    </xf>
    <xf numFmtId="0" fontId="18" fillId="2" borderId="1" xfId="0" applyFont="1" applyFill="1" applyBorder="1" applyAlignment="1">
      <alignment horizontal="left" vertical="center" wrapText="1"/>
    </xf>
    <xf numFmtId="49" fontId="18" fillId="2" borderId="1" xfId="0" applyNumberFormat="1" applyFont="1" applyFill="1" applyBorder="1" applyAlignment="1">
      <alignment horizontal="left" vertical="center"/>
    </xf>
    <xf numFmtId="49" fontId="12" fillId="2" borderId="1" xfId="0" applyNumberFormat="1" applyFont="1" applyFill="1" applyBorder="1" applyAlignment="1">
      <alignment horizontal="left" vertical="center" wrapText="1"/>
    </xf>
    <xf numFmtId="0" fontId="34" fillId="3" borderId="1" xfId="0" applyFont="1" applyFill="1" applyBorder="1" applyAlignment="1">
      <alignment horizontal="center" vertical="center"/>
    </xf>
    <xf numFmtId="0" fontId="31" fillId="2" borderId="7" xfId="0" applyFont="1" applyFill="1" applyBorder="1" applyAlignment="1">
      <alignment horizontal="center" vertical="center"/>
    </xf>
    <xf numFmtId="49" fontId="33" fillId="2" borderId="1" xfId="0" applyNumberFormat="1" applyFont="1" applyFill="1" applyBorder="1" applyAlignment="1">
      <alignment horizontal="left" vertical="center" wrapText="1"/>
    </xf>
    <xf numFmtId="0" fontId="10" fillId="0" borderId="1" xfId="0" applyFont="1" applyFill="1" applyBorder="1" applyAlignment="1" applyProtection="1" quotePrefix="1">
      <alignment horizontal="center" vertical="center" wrapText="1"/>
    </xf>
    <xf numFmtId="0" fontId="18" fillId="0" borderId="1"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常规 2 2 3" xfId="38"/>
    <cellStyle name="20% - 强调文字颜色 2" xfId="39"/>
    <cellStyle name="40% - 强调文字颜色 2" xfId="40"/>
    <cellStyle name="强调文字颜色 3" xfId="41"/>
    <cellStyle name="20% - 强调文字颜色 4" xfId="42"/>
    <cellStyle name="40% - 强调文字颜色 4" xfId="43"/>
    <cellStyle name="强调文字颜色 5" xfId="44"/>
    <cellStyle name="40% - 强调文字颜色 5" xfId="45"/>
    <cellStyle name="60% - 强调文字颜色 5" xfId="46"/>
    <cellStyle name="强调文字颜色 6" xfId="47"/>
    <cellStyle name="40% - 强调文字颜色 6" xfId="48"/>
    <cellStyle name="60% - 强调文字颜色 6" xfId="49"/>
    <cellStyle name="常规 2" xfId="50"/>
    <cellStyle name="常规 3" xfId="51"/>
    <cellStyle name="常规 340" xfId="52"/>
    <cellStyle name="常规 5" xfId="53"/>
    <cellStyle name="样式 1" xfId="54"/>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a="http://schemas.openxmlformats.org/drawingml/2006/main" xmlns:xdr="http://schemas.openxmlformats.org/drawingml/2006/spreadsheetDrawing"/>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65"/>
  <sheetViews>
    <sheetView topLeftCell="A37" workbookViewId="0">
      <selection activeCell="D13" sqref="D13"/>
    </sheetView>
  </sheetViews>
  <sheetFormatPr defaultColWidth="9" defaultRowHeight="14.25"/>
  <cols>
    <col min="1" max="1" width="4.875" style="236" customWidth="1"/>
    <col min="2" max="2" width="20.375" style="236" customWidth="1"/>
    <col min="3" max="3" width="12" style="236" customWidth="1"/>
    <col min="4" max="4" width="14.375" style="236" customWidth="1"/>
    <col min="5" max="13" width="12" style="236" customWidth="1"/>
    <col min="14" max="16384" width="9" style="236"/>
  </cols>
  <sheetData>
    <row r="1" ht="20.25" spans="1:2">
      <c r="A1" s="237" t="s">
        <v>0</v>
      </c>
      <c r="B1" s="237"/>
    </row>
    <row r="2" ht="25.5" spans="1:13">
      <c r="A2" s="238" t="s">
        <v>1</v>
      </c>
      <c r="B2" s="238"/>
      <c r="C2" s="238"/>
      <c r="D2" s="238"/>
      <c r="E2" s="238"/>
      <c r="F2" s="238"/>
      <c r="G2" s="238"/>
      <c r="H2" s="238"/>
      <c r="I2" s="238"/>
      <c r="J2" s="238"/>
      <c r="K2" s="238"/>
      <c r="L2" s="238"/>
      <c r="M2" s="238"/>
    </row>
    <row r="3" ht="25.5" spans="1:13">
      <c r="A3" s="239" t="s">
        <v>2</v>
      </c>
      <c r="B3" s="239"/>
      <c r="C3" s="238"/>
      <c r="D3" s="238"/>
      <c r="E3" s="238"/>
      <c r="F3" s="238"/>
      <c r="G3" s="238"/>
      <c r="H3" s="238"/>
      <c r="I3" s="238"/>
      <c r="J3" s="238"/>
      <c r="K3" s="238"/>
      <c r="L3" s="238"/>
      <c r="M3" s="238"/>
    </row>
    <row r="4" ht="21.75" customHeight="1" spans="1:13">
      <c r="A4" s="240" t="s">
        <v>3</v>
      </c>
      <c r="B4" s="240" t="s">
        <v>4</v>
      </c>
      <c r="C4" s="241" t="s">
        <v>5</v>
      </c>
      <c r="D4" s="242" t="s">
        <v>6</v>
      </c>
      <c r="E4" s="243"/>
      <c r="F4" s="243"/>
      <c r="G4" s="243"/>
      <c r="H4" s="243"/>
      <c r="I4" s="243"/>
      <c r="J4" s="243"/>
      <c r="K4" s="243"/>
      <c r="L4" s="243"/>
      <c r="M4" s="259"/>
    </row>
    <row r="5" ht="35.25" customHeight="1" spans="1:13">
      <c r="A5" s="244"/>
      <c r="B5" s="244"/>
      <c r="C5" s="245"/>
      <c r="D5" s="246" t="s">
        <v>7</v>
      </c>
      <c r="E5" s="247" t="s">
        <v>8</v>
      </c>
      <c r="F5" s="247" t="s">
        <v>9</v>
      </c>
      <c r="G5" s="247" t="s">
        <v>10</v>
      </c>
      <c r="H5" s="247" t="s">
        <v>11</v>
      </c>
      <c r="I5" s="247" t="s">
        <v>12</v>
      </c>
      <c r="J5" s="247" t="s">
        <v>13</v>
      </c>
      <c r="K5" s="247" t="s">
        <v>14</v>
      </c>
      <c r="L5" s="247" t="s">
        <v>15</v>
      </c>
      <c r="M5" s="247" t="s">
        <v>16</v>
      </c>
    </row>
    <row r="6" ht="33.75" customHeight="1" spans="1:13">
      <c r="A6" s="248"/>
      <c r="B6" s="249" t="s">
        <v>17</v>
      </c>
      <c r="C6" s="250">
        <f>C7+C13+C18+C21+C23+C27+C34+C36+C42+C46+C52+C60+C65</f>
        <v>175</v>
      </c>
      <c r="D6" s="250">
        <f t="shared" ref="D6:M6" si="0">D7+D13+D18+D21+D23+D27+D34+D36+D42+D46+D52+D60+D65</f>
        <v>43036.3125</v>
      </c>
      <c r="E6" s="250">
        <f>E7+E13+E18+E21+E23+E27+E34+E36+E42+E46+E52+E60+E65</f>
        <v>7715</v>
      </c>
      <c r="F6" s="250">
        <f>F7+F13+F18+F21+F23+F27+F34+F36+F42+F46+F52+F60+F65</f>
        <v>33726.6525</v>
      </c>
      <c r="G6" s="250">
        <f>G7+G13+G18+G21+G23+G27+G34+G36+G42+G46+G52+G60+G65</f>
        <v>0</v>
      </c>
      <c r="H6" s="250">
        <f>H7+H13+H18+H21+H23+H27+H34+H36+H42+H46+H52+H60+H65</f>
        <v>0</v>
      </c>
      <c r="I6" s="250">
        <f>I7+I13+I18+I21+I23+I27+I34+I36+I42+I46+I52+I60+I65</f>
        <v>400</v>
      </c>
      <c r="J6" s="250">
        <f>J7+J13+J18+J21+J23+J27+J34+J36+J42+J46+J52+J60+J65</f>
        <v>590</v>
      </c>
      <c r="K6" s="250">
        <f>K7+K13+K18+K21+K23+K27+K34+K36+K42+K46+K52+K60+K65</f>
        <v>10</v>
      </c>
      <c r="L6" s="250">
        <f>L7+L13+L18+L21+L23+L27+L34+L36+L42+L46+L52+L60+L65</f>
        <v>0</v>
      </c>
      <c r="M6" s="250">
        <f>M7+M13+M18+M21+M23+M27+M34+M36+M42+M46+M52+M60+M65</f>
        <v>594.66</v>
      </c>
    </row>
    <row r="7" ht="33.75" customHeight="1" spans="1:13">
      <c r="A7" s="248">
        <v>1</v>
      </c>
      <c r="B7" s="251" t="s">
        <v>18</v>
      </c>
      <c r="C7" s="252">
        <f>SUM(C8:C12)</f>
        <v>48</v>
      </c>
      <c r="D7" s="252">
        <f>SUM(E7:M7)</f>
        <v>25306.17</v>
      </c>
      <c r="E7" s="252">
        <f t="shared" ref="E7:M7" si="1">SUM(E8:E12)</f>
        <v>7635</v>
      </c>
      <c r="F7" s="252">
        <f>SUM(F8:F12)</f>
        <v>16833.17</v>
      </c>
      <c r="G7" s="252">
        <f>SUM(G8:G12)</f>
        <v>0</v>
      </c>
      <c r="H7" s="252">
        <f>SUM(H8:H12)</f>
        <v>0</v>
      </c>
      <c r="I7" s="252">
        <f>SUM(I8:I12)</f>
        <v>0</v>
      </c>
      <c r="J7" s="252">
        <f>SUM(J8:J12)</f>
        <v>320</v>
      </c>
      <c r="K7" s="252">
        <f>SUM(K8:K12)</f>
        <v>0</v>
      </c>
      <c r="L7" s="252">
        <f>SUM(L8:L12)</f>
        <v>0</v>
      </c>
      <c r="M7" s="252">
        <f>SUM(M8:M12)</f>
        <v>518</v>
      </c>
    </row>
    <row r="8" ht="15.75" spans="1:13">
      <c r="A8" s="248">
        <v>2</v>
      </c>
      <c r="B8" s="253" t="s">
        <v>19</v>
      </c>
      <c r="C8" s="254">
        <v>38</v>
      </c>
      <c r="D8" s="252">
        <f t="shared" ref="D8:D13" si="2">SUM(E8:M8)</f>
        <v>23553.17</v>
      </c>
      <c r="E8" s="254">
        <v>7285</v>
      </c>
      <c r="F8" s="254">
        <v>15610.17</v>
      </c>
      <c r="G8" s="248"/>
      <c r="H8" s="248"/>
      <c r="I8" s="248"/>
      <c r="J8" s="254">
        <v>300</v>
      </c>
      <c r="K8" s="248"/>
      <c r="L8" s="248"/>
      <c r="M8" s="254">
        <v>358</v>
      </c>
    </row>
    <row r="9" ht="28.5" spans="1:13">
      <c r="A9" s="248">
        <v>3</v>
      </c>
      <c r="B9" s="253" t="s">
        <v>20</v>
      </c>
      <c r="C9" s="248"/>
      <c r="D9" s="252">
        <f>SUM(E9:M9)</f>
        <v>0</v>
      </c>
      <c r="E9" s="248"/>
      <c r="F9" s="248"/>
      <c r="G9" s="248"/>
      <c r="H9" s="248"/>
      <c r="I9" s="248"/>
      <c r="J9" s="248"/>
      <c r="K9" s="248"/>
      <c r="L9" s="248"/>
      <c r="M9" s="248"/>
    </row>
    <row r="10" ht="15.75" spans="1:13">
      <c r="A10" s="248">
        <v>4</v>
      </c>
      <c r="B10" s="253" t="s">
        <v>21</v>
      </c>
      <c r="C10" s="248"/>
      <c r="D10" s="252">
        <f>SUM(E10:M10)</f>
        <v>0</v>
      </c>
      <c r="E10" s="248"/>
      <c r="F10" s="248"/>
      <c r="G10" s="248"/>
      <c r="H10" s="248"/>
      <c r="I10" s="248"/>
      <c r="J10" s="248"/>
      <c r="K10" s="248"/>
      <c r="L10" s="248"/>
      <c r="M10" s="248"/>
    </row>
    <row r="11" ht="15.75" spans="1:13">
      <c r="A11" s="248">
        <v>5</v>
      </c>
      <c r="B11" s="253" t="s">
        <v>22</v>
      </c>
      <c r="C11" s="248"/>
      <c r="D11" s="252">
        <f>SUM(E11:M11)</f>
        <v>0</v>
      </c>
      <c r="E11" s="248"/>
      <c r="F11" s="248"/>
      <c r="G11" s="248"/>
      <c r="H11" s="248"/>
      <c r="I11" s="248"/>
      <c r="J11" s="248"/>
      <c r="K11" s="248"/>
      <c r="L11" s="248"/>
      <c r="M11" s="248"/>
    </row>
    <row r="12" ht="15.75" spans="1:13">
      <c r="A12" s="248">
        <v>6</v>
      </c>
      <c r="B12" s="253" t="s">
        <v>23</v>
      </c>
      <c r="C12" s="254">
        <v>10</v>
      </c>
      <c r="D12" s="252">
        <f>SUM(E12:M12)</f>
        <v>1753</v>
      </c>
      <c r="E12" s="254">
        <v>350</v>
      </c>
      <c r="F12" s="254">
        <v>1223</v>
      </c>
      <c r="G12" s="248"/>
      <c r="H12" s="248"/>
      <c r="I12" s="248"/>
      <c r="J12" s="254">
        <v>20</v>
      </c>
      <c r="K12" s="248"/>
      <c r="L12" s="248"/>
      <c r="M12" s="254">
        <v>160</v>
      </c>
    </row>
    <row r="13" spans="1:13">
      <c r="A13" s="248">
        <v>7</v>
      </c>
      <c r="B13" s="251" t="s">
        <v>24</v>
      </c>
      <c r="C13" s="250">
        <f>SUM(C14:C17)</f>
        <v>9</v>
      </c>
      <c r="D13" s="250">
        <f>SUM(E13:M13)</f>
        <v>1401.5</v>
      </c>
      <c r="E13" s="250">
        <f t="shared" ref="E13:M13" si="3">SUM(E14:E17)</f>
        <v>0</v>
      </c>
      <c r="F13" s="250">
        <f>SUM(F14:F17)</f>
        <v>1182.5</v>
      </c>
      <c r="G13" s="250">
        <f>SUM(G14:G17)</f>
        <v>0</v>
      </c>
      <c r="H13" s="250">
        <f>SUM(H14:H17)</f>
        <v>0</v>
      </c>
      <c r="I13" s="250">
        <f>SUM(I14:I17)</f>
        <v>0</v>
      </c>
      <c r="J13" s="250">
        <f>SUM(J14:J17)</f>
        <v>219</v>
      </c>
      <c r="K13" s="250">
        <f>SUM(K14:K17)</f>
        <v>0</v>
      </c>
      <c r="L13" s="250">
        <f>SUM(L14:L17)</f>
        <v>0</v>
      </c>
      <c r="M13" s="250">
        <f>SUM(M14:M17)</f>
        <v>0</v>
      </c>
    </row>
    <row r="14" spans="1:13">
      <c r="A14" s="248">
        <v>8</v>
      </c>
      <c r="B14" s="253" t="s">
        <v>25</v>
      </c>
      <c r="C14" s="254">
        <v>1</v>
      </c>
      <c r="D14" s="250">
        <f t="shared" ref="D14:D17" si="4">SUM(E14:M14)</f>
        <v>0.4</v>
      </c>
      <c r="E14" s="248"/>
      <c r="F14" s="254">
        <v>0.4</v>
      </c>
      <c r="G14" s="248"/>
      <c r="H14" s="248"/>
      <c r="I14" s="248"/>
      <c r="J14" s="248"/>
      <c r="K14" s="248"/>
      <c r="L14" s="248"/>
      <c r="M14" s="248"/>
    </row>
    <row r="15" spans="1:13">
      <c r="A15" s="248">
        <v>9</v>
      </c>
      <c r="B15" s="253" t="s">
        <v>26</v>
      </c>
      <c r="C15" s="254">
        <v>1</v>
      </c>
      <c r="D15" s="250">
        <f>SUM(E15:M15)</f>
        <v>5</v>
      </c>
      <c r="E15" s="248"/>
      <c r="F15" s="254">
        <v>5</v>
      </c>
      <c r="G15" s="248"/>
      <c r="H15" s="248"/>
      <c r="I15" s="248"/>
      <c r="J15" s="248"/>
      <c r="K15" s="248"/>
      <c r="L15" s="248"/>
      <c r="M15" s="248"/>
    </row>
    <row r="16" spans="1:13">
      <c r="A16" s="248">
        <v>10</v>
      </c>
      <c r="B16" s="253" t="s">
        <v>27</v>
      </c>
      <c r="C16" s="254">
        <v>1</v>
      </c>
      <c r="D16" s="250">
        <f>SUM(E16:M16)</f>
        <v>0.8</v>
      </c>
      <c r="E16" s="248"/>
      <c r="F16" s="254">
        <v>0.8</v>
      </c>
      <c r="G16" s="248"/>
      <c r="H16" s="248"/>
      <c r="I16" s="248"/>
      <c r="J16" s="248"/>
      <c r="K16" s="248"/>
      <c r="L16" s="248"/>
      <c r="M16" s="248"/>
    </row>
    <row r="17" spans="1:13">
      <c r="A17" s="248">
        <v>11</v>
      </c>
      <c r="B17" s="253" t="s">
        <v>28</v>
      </c>
      <c r="C17" s="254">
        <v>6</v>
      </c>
      <c r="D17" s="250">
        <f>SUM(E17:M17)</f>
        <v>1395.3</v>
      </c>
      <c r="E17" s="248"/>
      <c r="F17" s="254">
        <v>1176.3</v>
      </c>
      <c r="G17" s="248"/>
      <c r="H17" s="248"/>
      <c r="I17" s="248"/>
      <c r="J17" s="254">
        <v>219</v>
      </c>
      <c r="K17" s="248"/>
      <c r="L17" s="248"/>
      <c r="M17" s="248"/>
    </row>
    <row r="18" spans="1:13">
      <c r="A18" s="248">
        <v>12</v>
      </c>
      <c r="B18" s="251" t="s">
        <v>29</v>
      </c>
      <c r="C18" s="250">
        <v>0</v>
      </c>
      <c r="D18" s="250">
        <v>0</v>
      </c>
      <c r="E18" s="250">
        <v>0</v>
      </c>
      <c r="F18" s="250">
        <v>0</v>
      </c>
      <c r="G18" s="250">
        <v>0</v>
      </c>
      <c r="H18" s="250">
        <v>0</v>
      </c>
      <c r="I18" s="250">
        <v>0</v>
      </c>
      <c r="J18" s="250">
        <v>0</v>
      </c>
      <c r="K18" s="250">
        <v>0</v>
      </c>
      <c r="L18" s="250">
        <v>0</v>
      </c>
      <c r="M18" s="250">
        <v>0</v>
      </c>
    </row>
    <row r="19" spans="1:13">
      <c r="A19" s="248">
        <v>13</v>
      </c>
      <c r="B19" s="253" t="s">
        <v>30</v>
      </c>
      <c r="C19" s="248"/>
      <c r="D19" s="248"/>
      <c r="E19" s="248"/>
      <c r="F19" s="248"/>
      <c r="G19" s="248"/>
      <c r="H19" s="248"/>
      <c r="I19" s="248"/>
      <c r="J19" s="248"/>
      <c r="K19" s="248"/>
      <c r="L19" s="248"/>
      <c r="M19" s="248"/>
    </row>
    <row r="20" spans="1:13">
      <c r="A20" s="248">
        <v>14</v>
      </c>
      <c r="B20" s="253" t="s">
        <v>31</v>
      </c>
      <c r="C20" s="248"/>
      <c r="D20" s="248"/>
      <c r="E20" s="248"/>
      <c r="F20" s="248"/>
      <c r="G20" s="248"/>
      <c r="H20" s="248"/>
      <c r="I20" s="248"/>
      <c r="J20" s="248"/>
      <c r="K20" s="248"/>
      <c r="L20" s="248"/>
      <c r="M20" s="248"/>
    </row>
    <row r="21" spans="1:13">
      <c r="A21" s="248">
        <v>15</v>
      </c>
      <c r="B21" s="251" t="s">
        <v>32</v>
      </c>
      <c r="C21" s="250">
        <f>C22</f>
        <v>2</v>
      </c>
      <c r="D21" s="250">
        <f t="shared" ref="D21:D23" si="5">SUM(E21:M21)</f>
        <v>612</v>
      </c>
      <c r="E21" s="250">
        <f t="shared" ref="E21:M21" si="6">E22</f>
        <v>0</v>
      </c>
      <c r="F21" s="250">
        <f>F22</f>
        <v>612</v>
      </c>
      <c r="G21" s="250">
        <f>G22</f>
        <v>0</v>
      </c>
      <c r="H21" s="250">
        <f>H22</f>
        <v>0</v>
      </c>
      <c r="I21" s="250">
        <f>I22</f>
        <v>0</v>
      </c>
      <c r="J21" s="250">
        <f>J22</f>
        <v>0</v>
      </c>
      <c r="K21" s="250">
        <f>K22</f>
        <v>0</v>
      </c>
      <c r="L21" s="250">
        <f>L22</f>
        <v>0</v>
      </c>
      <c r="M21" s="250">
        <f>M22</f>
        <v>0</v>
      </c>
    </row>
    <row r="22" spans="1:13">
      <c r="A22" s="248">
        <v>16</v>
      </c>
      <c r="B22" s="253" t="s">
        <v>33</v>
      </c>
      <c r="C22" s="254">
        <v>2</v>
      </c>
      <c r="D22" s="250">
        <f>SUM(E22:M22)</f>
        <v>612</v>
      </c>
      <c r="E22" s="248"/>
      <c r="F22" s="254">
        <v>612</v>
      </c>
      <c r="G22" s="248"/>
      <c r="H22" s="248"/>
      <c r="I22" s="248"/>
      <c r="J22" s="248"/>
      <c r="K22" s="248"/>
      <c r="L22" s="248"/>
      <c r="M22" s="248"/>
    </row>
    <row r="23" spans="1:13">
      <c r="A23" s="248">
        <v>17</v>
      </c>
      <c r="B23" s="251" t="s">
        <v>34</v>
      </c>
      <c r="C23" s="250">
        <f>SUM(C24:C26)</f>
        <v>7</v>
      </c>
      <c r="D23" s="250">
        <f>SUM(E23:M23)</f>
        <v>155.8125</v>
      </c>
      <c r="E23" s="250">
        <f t="shared" ref="E23:M23" si="7">SUM(E24:E26)</f>
        <v>0</v>
      </c>
      <c r="F23" s="250">
        <f>SUM(F24:F26)</f>
        <v>124.8125</v>
      </c>
      <c r="G23" s="250">
        <f>SUM(G24:G26)</f>
        <v>0</v>
      </c>
      <c r="H23" s="250">
        <f>SUM(H24:H26)</f>
        <v>0</v>
      </c>
      <c r="I23" s="250">
        <f>SUM(I24:I26)</f>
        <v>0</v>
      </c>
      <c r="J23" s="250">
        <f>SUM(J24:J26)</f>
        <v>21</v>
      </c>
      <c r="K23" s="250">
        <f>SUM(K24:K26)</f>
        <v>10</v>
      </c>
      <c r="L23" s="250">
        <f>SUM(L24:L26)</f>
        <v>0</v>
      </c>
      <c r="M23" s="250">
        <f>SUM(M24:M26)</f>
        <v>0</v>
      </c>
    </row>
    <row r="24" ht="28.5" spans="1:13">
      <c r="A24" s="248">
        <v>18</v>
      </c>
      <c r="B24" s="253" t="s">
        <v>35</v>
      </c>
      <c r="C24" s="254">
        <v>1</v>
      </c>
      <c r="D24" s="250">
        <f t="shared" ref="D24:D27" si="8">SUM(E24:M24)</f>
        <v>33</v>
      </c>
      <c r="E24" s="248"/>
      <c r="F24" s="254">
        <v>33</v>
      </c>
      <c r="G24" s="248"/>
      <c r="H24" s="248"/>
      <c r="I24" s="248"/>
      <c r="J24" s="248"/>
      <c r="K24" s="248"/>
      <c r="L24" s="248"/>
      <c r="M24" s="248"/>
    </row>
    <row r="25" ht="28.5" spans="1:13">
      <c r="A25" s="248">
        <v>19</v>
      </c>
      <c r="B25" s="253" t="s">
        <v>36</v>
      </c>
      <c r="C25" s="248"/>
      <c r="D25" s="250">
        <f>SUM(E25:M25)</f>
        <v>0</v>
      </c>
      <c r="E25" s="248"/>
      <c r="F25" s="248"/>
      <c r="G25" s="248"/>
      <c r="H25" s="248"/>
      <c r="I25" s="248"/>
      <c r="J25" s="248"/>
      <c r="K25" s="248"/>
      <c r="L25" s="248"/>
      <c r="M25" s="248"/>
    </row>
    <row r="26" spans="1:13">
      <c r="A26" s="248">
        <v>20</v>
      </c>
      <c r="B26" s="255" t="s">
        <v>37</v>
      </c>
      <c r="C26" s="254">
        <v>6</v>
      </c>
      <c r="D26" s="250">
        <f>SUM(E26:M26)</f>
        <v>122.8125</v>
      </c>
      <c r="E26" s="248"/>
      <c r="F26" s="254">
        <v>91.8125</v>
      </c>
      <c r="G26" s="248"/>
      <c r="H26" s="248"/>
      <c r="I26" s="248"/>
      <c r="J26" s="254">
        <v>21</v>
      </c>
      <c r="K26" s="254">
        <v>10</v>
      </c>
      <c r="L26" s="248"/>
      <c r="M26" s="248"/>
    </row>
    <row r="27" spans="1:13">
      <c r="A27" s="248">
        <v>21</v>
      </c>
      <c r="B27" s="251" t="s">
        <v>38</v>
      </c>
      <c r="C27" s="250">
        <f>SUM(C28:C33)</f>
        <v>4</v>
      </c>
      <c r="D27" s="250">
        <f>SUM(E27:M27)</f>
        <v>898.58</v>
      </c>
      <c r="E27" s="250">
        <f t="shared" ref="E27:M27" si="9">SUM(E28:E33)</f>
        <v>0</v>
      </c>
      <c r="F27" s="250">
        <f>SUM(F28:F33)</f>
        <v>821.92</v>
      </c>
      <c r="G27" s="250">
        <f>SUM(G28:G33)</f>
        <v>0</v>
      </c>
      <c r="H27" s="250">
        <f>SUM(H28:H33)</f>
        <v>0</v>
      </c>
      <c r="I27" s="250">
        <f>SUM(I28:I33)</f>
        <v>0</v>
      </c>
      <c r="J27" s="250">
        <f>SUM(J28:J33)</f>
        <v>0</v>
      </c>
      <c r="K27" s="250">
        <f>SUM(K28:K33)</f>
        <v>0</v>
      </c>
      <c r="L27" s="250">
        <f>SUM(L28:L33)</f>
        <v>0</v>
      </c>
      <c r="M27" s="250">
        <f>SUM(M28:M33)</f>
        <v>76.66</v>
      </c>
    </row>
    <row r="28" ht="28.5" spans="1:13">
      <c r="A28" s="248">
        <v>22</v>
      </c>
      <c r="B28" s="253" t="s">
        <v>39</v>
      </c>
      <c r="C28" s="254">
        <v>1</v>
      </c>
      <c r="D28" s="250">
        <f t="shared" ref="D28:D33" si="10">SUM(E28:M28)</f>
        <v>258.35</v>
      </c>
      <c r="E28" s="248"/>
      <c r="F28" s="254">
        <v>181.69</v>
      </c>
      <c r="G28" s="248"/>
      <c r="H28" s="248"/>
      <c r="I28" s="248"/>
      <c r="J28" s="248"/>
      <c r="K28" s="248"/>
      <c r="L28" s="248"/>
      <c r="M28" s="254">
        <v>76.66</v>
      </c>
    </row>
    <row r="29" spans="1:13">
      <c r="A29" s="248">
        <v>23</v>
      </c>
      <c r="B29" s="253" t="s">
        <v>40</v>
      </c>
      <c r="C29" s="248"/>
      <c r="D29" s="250">
        <f>SUM(E29:M29)</f>
        <v>0</v>
      </c>
      <c r="E29" s="248"/>
      <c r="F29" s="248"/>
      <c r="G29" s="248"/>
      <c r="H29" s="248"/>
      <c r="I29" s="248"/>
      <c r="J29" s="248"/>
      <c r="K29" s="248"/>
      <c r="L29" s="248"/>
      <c r="M29" s="248"/>
    </row>
    <row r="30" spans="1:13">
      <c r="A30" s="248">
        <v>24</v>
      </c>
      <c r="B30" s="255" t="s">
        <v>41</v>
      </c>
      <c r="C30" s="254">
        <v>1</v>
      </c>
      <c r="D30" s="250">
        <f>SUM(E30:M30)</f>
        <v>595</v>
      </c>
      <c r="E30" s="248"/>
      <c r="F30" s="254">
        <v>595</v>
      </c>
      <c r="G30" s="248"/>
      <c r="H30" s="248"/>
      <c r="I30" s="248"/>
      <c r="J30" s="248"/>
      <c r="K30" s="248"/>
      <c r="L30" s="248"/>
      <c r="M30" s="248"/>
    </row>
    <row r="31" ht="28.5" spans="1:13">
      <c r="A31" s="248">
        <v>25</v>
      </c>
      <c r="B31" s="255" t="s">
        <v>42</v>
      </c>
      <c r="C31" s="248"/>
      <c r="D31" s="250">
        <f>SUM(E31:M31)</f>
        <v>0</v>
      </c>
      <c r="E31" s="248"/>
      <c r="F31" s="248"/>
      <c r="G31" s="248"/>
      <c r="H31" s="248"/>
      <c r="I31" s="248"/>
      <c r="J31" s="248"/>
      <c r="K31" s="248"/>
      <c r="L31" s="248"/>
      <c r="M31" s="248"/>
    </row>
    <row r="32" spans="1:13">
      <c r="A32" s="248">
        <v>26</v>
      </c>
      <c r="B32" s="255" t="s">
        <v>43</v>
      </c>
      <c r="C32" s="254">
        <v>1</v>
      </c>
      <c r="D32" s="250">
        <f>SUM(E32:M32)</f>
        <v>35.23</v>
      </c>
      <c r="E32" s="248"/>
      <c r="F32" s="254">
        <v>35.23</v>
      </c>
      <c r="G32" s="248"/>
      <c r="H32" s="248"/>
      <c r="I32" s="248"/>
      <c r="J32" s="248"/>
      <c r="K32" s="248"/>
      <c r="L32" s="248"/>
      <c r="M32" s="248"/>
    </row>
    <row r="33" ht="28.5" spans="1:13">
      <c r="A33" s="248">
        <v>27</v>
      </c>
      <c r="B33" s="255" t="s">
        <v>44</v>
      </c>
      <c r="C33" s="254">
        <v>1</v>
      </c>
      <c r="D33" s="250">
        <f>SUM(E33:M33)</f>
        <v>10</v>
      </c>
      <c r="E33" s="248"/>
      <c r="F33" s="254">
        <v>10</v>
      </c>
      <c r="G33" s="248"/>
      <c r="H33" s="248"/>
      <c r="I33" s="248"/>
      <c r="J33" s="248"/>
      <c r="K33" s="248"/>
      <c r="L33" s="248"/>
      <c r="M33" s="248"/>
    </row>
    <row r="34" spans="1:13">
      <c r="A34" s="248">
        <v>28</v>
      </c>
      <c r="B34" s="251" t="s">
        <v>45</v>
      </c>
      <c r="C34" s="250">
        <v>0</v>
      </c>
      <c r="D34" s="250">
        <v>0</v>
      </c>
      <c r="E34" s="250">
        <v>0</v>
      </c>
      <c r="F34" s="250">
        <v>0</v>
      </c>
      <c r="G34" s="250">
        <v>0</v>
      </c>
      <c r="H34" s="250">
        <v>0</v>
      </c>
      <c r="I34" s="250">
        <v>0</v>
      </c>
      <c r="J34" s="250">
        <v>0</v>
      </c>
      <c r="K34" s="250">
        <v>0</v>
      </c>
      <c r="L34" s="250">
        <v>0</v>
      </c>
      <c r="M34" s="250">
        <v>0</v>
      </c>
    </row>
    <row r="35" spans="1:13">
      <c r="A35" s="248">
        <v>29</v>
      </c>
      <c r="B35" s="255" t="s">
        <v>46</v>
      </c>
      <c r="C35" s="248"/>
      <c r="D35" s="248"/>
      <c r="E35" s="248"/>
      <c r="F35" s="248"/>
      <c r="G35" s="248"/>
      <c r="H35" s="248"/>
      <c r="I35" s="248"/>
      <c r="J35" s="248"/>
      <c r="K35" s="248"/>
      <c r="L35" s="248"/>
      <c r="M35" s="248"/>
    </row>
    <row r="36" spans="1:13">
      <c r="A36" s="248">
        <v>30</v>
      </c>
      <c r="B36" s="251" t="s">
        <v>47</v>
      </c>
      <c r="C36" s="250">
        <f>SUM(C37:C41)</f>
        <v>3</v>
      </c>
      <c r="D36" s="250">
        <f t="shared" ref="D36:M36" si="11">SUM(D37:D41)</f>
        <v>515.36</v>
      </c>
      <c r="E36" s="250">
        <f>SUM(E37:E41)</f>
        <v>80</v>
      </c>
      <c r="F36" s="250">
        <f>SUM(F37:F41)</f>
        <v>35.36</v>
      </c>
      <c r="G36" s="250">
        <f>SUM(G37:G41)</f>
        <v>0</v>
      </c>
      <c r="H36" s="250">
        <f>SUM(H37:H41)</f>
        <v>0</v>
      </c>
      <c r="I36" s="250">
        <f>SUM(I37:I41)</f>
        <v>400</v>
      </c>
      <c r="J36" s="250">
        <f>SUM(J37:J41)</f>
        <v>0</v>
      </c>
      <c r="K36" s="250">
        <f>SUM(K37:K41)</f>
        <v>0</v>
      </c>
      <c r="L36" s="250">
        <f>SUM(L37:L41)</f>
        <v>0</v>
      </c>
      <c r="M36" s="250">
        <f>SUM(M37:M41)</f>
        <v>0</v>
      </c>
    </row>
    <row r="37" spans="1:13">
      <c r="A37" s="248">
        <v>31</v>
      </c>
      <c r="B37" s="255" t="s">
        <v>48</v>
      </c>
      <c r="C37" s="254">
        <v>1</v>
      </c>
      <c r="D37" s="248">
        <f>SUM(E37:M37)</f>
        <v>80</v>
      </c>
      <c r="E37" s="254">
        <v>80</v>
      </c>
      <c r="F37" s="248"/>
      <c r="G37" s="248"/>
      <c r="H37" s="248"/>
      <c r="I37" s="248"/>
      <c r="J37" s="248"/>
      <c r="K37" s="248"/>
      <c r="L37" s="248"/>
      <c r="M37" s="248"/>
    </row>
    <row r="38" ht="42.75" spans="1:13">
      <c r="A38" s="248">
        <v>32</v>
      </c>
      <c r="B38" s="255" t="s">
        <v>49</v>
      </c>
      <c r="C38" s="248"/>
      <c r="D38" s="248">
        <f t="shared" ref="D38:D42" si="12">SUM(E38:M38)</f>
        <v>0</v>
      </c>
      <c r="E38" s="248"/>
      <c r="F38" s="248"/>
      <c r="G38" s="248"/>
      <c r="H38" s="248"/>
      <c r="I38" s="248"/>
      <c r="J38" s="248"/>
      <c r="K38" s="248"/>
      <c r="L38" s="248"/>
      <c r="M38" s="248"/>
    </row>
    <row r="39" spans="1:13">
      <c r="A39" s="248">
        <v>33</v>
      </c>
      <c r="B39" s="256" t="s">
        <v>50</v>
      </c>
      <c r="C39" s="248"/>
      <c r="D39" s="248">
        <f>SUM(E39:M39)</f>
        <v>0</v>
      </c>
      <c r="E39" s="248"/>
      <c r="F39" s="248"/>
      <c r="G39" s="248"/>
      <c r="H39" s="248"/>
      <c r="I39" s="248"/>
      <c r="J39" s="248"/>
      <c r="K39" s="248"/>
      <c r="L39" s="248"/>
      <c r="M39" s="248"/>
    </row>
    <row r="40" ht="28.5" spans="1:13">
      <c r="A40" s="248">
        <v>34</v>
      </c>
      <c r="B40" s="255" t="s">
        <v>51</v>
      </c>
      <c r="C40" s="248"/>
      <c r="D40" s="248">
        <f>SUM(E40:M40)</f>
        <v>0</v>
      </c>
      <c r="E40" s="248"/>
      <c r="F40" s="248"/>
      <c r="G40" s="248"/>
      <c r="H40" s="248"/>
      <c r="I40" s="248"/>
      <c r="J40" s="248"/>
      <c r="K40" s="248"/>
      <c r="L40" s="248"/>
      <c r="M40" s="248"/>
    </row>
    <row r="41" spans="1:13">
      <c r="A41" s="248">
        <v>35</v>
      </c>
      <c r="B41" s="256" t="s">
        <v>23</v>
      </c>
      <c r="C41" s="254">
        <v>2</v>
      </c>
      <c r="D41" s="248">
        <f>SUM(E41:M41)</f>
        <v>435.36</v>
      </c>
      <c r="E41" s="248"/>
      <c r="F41" s="254">
        <v>35.36</v>
      </c>
      <c r="G41" s="248"/>
      <c r="H41" s="248"/>
      <c r="I41" s="254">
        <v>400</v>
      </c>
      <c r="J41" s="248"/>
      <c r="K41" s="248"/>
      <c r="L41" s="248"/>
      <c r="M41" s="248"/>
    </row>
    <row r="42" spans="1:13">
      <c r="A42" s="248">
        <v>36</v>
      </c>
      <c r="B42" s="251" t="s">
        <v>52</v>
      </c>
      <c r="C42" s="250">
        <f>SUM(C43:C45)</f>
        <v>46</v>
      </c>
      <c r="D42" s="250">
        <f>SUM(E42:M42)</f>
        <v>3727.59</v>
      </c>
      <c r="E42" s="250">
        <f t="shared" ref="E42:M42" si="13">SUM(E43:E45)</f>
        <v>0</v>
      </c>
      <c r="F42" s="250">
        <f>SUM(F43:F45)</f>
        <v>3727.59</v>
      </c>
      <c r="G42" s="250">
        <f>SUM(G43:G45)</f>
        <v>0</v>
      </c>
      <c r="H42" s="250">
        <f>SUM(H43:H45)</f>
        <v>0</v>
      </c>
      <c r="I42" s="250">
        <f>SUM(I43:I45)</f>
        <v>0</v>
      </c>
      <c r="J42" s="250">
        <f>SUM(J43:J45)</f>
        <v>0</v>
      </c>
      <c r="K42" s="250">
        <f>SUM(K43:K45)</f>
        <v>0</v>
      </c>
      <c r="L42" s="250">
        <f>SUM(L43:L45)</f>
        <v>0</v>
      </c>
      <c r="M42" s="250">
        <f>SUM(M43:M45)</f>
        <v>0</v>
      </c>
    </row>
    <row r="43" spans="1:13">
      <c r="A43" s="248">
        <v>37</v>
      </c>
      <c r="B43" s="257" t="s">
        <v>53</v>
      </c>
      <c r="C43" s="254">
        <v>34</v>
      </c>
      <c r="D43" s="250">
        <f t="shared" ref="D43:D46" si="14">SUM(E43:M43)</f>
        <v>1740</v>
      </c>
      <c r="E43" s="248"/>
      <c r="F43" s="254">
        <v>1740</v>
      </c>
      <c r="G43" s="248"/>
      <c r="H43" s="248"/>
      <c r="I43" s="248"/>
      <c r="J43" s="248"/>
      <c r="K43" s="248"/>
      <c r="L43" s="248"/>
      <c r="M43" s="248"/>
    </row>
    <row r="44" spans="1:13">
      <c r="A44" s="248">
        <v>38</v>
      </c>
      <c r="B44" s="257" t="s">
        <v>54</v>
      </c>
      <c r="C44" s="254">
        <v>12</v>
      </c>
      <c r="D44" s="250">
        <f>SUM(E44:M44)</f>
        <v>1987.59</v>
      </c>
      <c r="E44" s="248"/>
      <c r="F44" s="254">
        <v>1987.59</v>
      </c>
      <c r="G44" s="248"/>
      <c r="H44" s="248"/>
      <c r="I44" s="248"/>
      <c r="J44" s="248"/>
      <c r="K44" s="248"/>
      <c r="L44" s="248"/>
      <c r="M44" s="248"/>
    </row>
    <row r="45" ht="28.5" spans="1:13">
      <c r="A45" s="248">
        <v>39</v>
      </c>
      <c r="B45" s="257" t="s">
        <v>55</v>
      </c>
      <c r="C45" s="248"/>
      <c r="D45" s="250">
        <f>SUM(E45:M45)</f>
        <v>0</v>
      </c>
      <c r="E45" s="248"/>
      <c r="F45" s="248"/>
      <c r="G45" s="248"/>
      <c r="H45" s="248"/>
      <c r="I45" s="248"/>
      <c r="J45" s="248"/>
      <c r="K45" s="248"/>
      <c r="L45" s="248"/>
      <c r="M45" s="248"/>
    </row>
    <row r="46" spans="1:13">
      <c r="A46" s="248">
        <v>40</v>
      </c>
      <c r="B46" s="251" t="s">
        <v>56</v>
      </c>
      <c r="C46" s="250">
        <f>SUM(C47:C51)</f>
        <v>3</v>
      </c>
      <c r="D46" s="250">
        <f>SUM(E46:M46)</f>
        <v>2200</v>
      </c>
      <c r="E46" s="250">
        <f t="shared" ref="E46:M46" si="15">SUM(E47:E51)</f>
        <v>0</v>
      </c>
      <c r="F46" s="250">
        <f>SUM(F47:F51)</f>
        <v>2200</v>
      </c>
      <c r="G46" s="250">
        <f>SUM(G47:G51)</f>
        <v>0</v>
      </c>
      <c r="H46" s="250">
        <f>SUM(H47:H51)</f>
        <v>0</v>
      </c>
      <c r="I46" s="250">
        <f>SUM(I47:I51)</f>
        <v>0</v>
      </c>
      <c r="J46" s="250">
        <f>SUM(J47:J51)</f>
        <v>0</v>
      </c>
      <c r="K46" s="250">
        <f>SUM(K47:K51)</f>
        <v>0</v>
      </c>
      <c r="L46" s="250">
        <f>SUM(L47:L51)</f>
        <v>0</v>
      </c>
      <c r="M46" s="250">
        <f>SUM(M47:M51)</f>
        <v>0</v>
      </c>
    </row>
    <row r="47" ht="28.5" spans="1:13">
      <c r="A47" s="248">
        <v>41</v>
      </c>
      <c r="B47" s="257" t="s">
        <v>57</v>
      </c>
      <c r="C47" s="254">
        <v>1</v>
      </c>
      <c r="D47" s="258">
        <f t="shared" ref="D47:D52" si="16">SUM(E47:M47)</f>
        <v>1400</v>
      </c>
      <c r="E47" s="254"/>
      <c r="F47" s="254">
        <v>1400</v>
      </c>
      <c r="G47" s="248"/>
      <c r="H47" s="248"/>
      <c r="I47" s="248"/>
      <c r="J47" s="248"/>
      <c r="K47" s="248"/>
      <c r="L47" s="248"/>
      <c r="M47" s="248"/>
    </row>
    <row r="48" ht="28.5" spans="1:13">
      <c r="A48" s="248">
        <v>42</v>
      </c>
      <c r="B48" s="257" t="s">
        <v>58</v>
      </c>
      <c r="C48" s="254">
        <v>1</v>
      </c>
      <c r="D48" s="258">
        <f>SUM(E48:M48)</f>
        <v>300</v>
      </c>
      <c r="E48" s="254"/>
      <c r="F48" s="254">
        <v>300</v>
      </c>
      <c r="G48" s="248"/>
      <c r="H48" s="248"/>
      <c r="I48" s="248"/>
      <c r="J48" s="248"/>
      <c r="K48" s="248"/>
      <c r="L48" s="248"/>
      <c r="M48" s="248"/>
    </row>
    <row r="49" ht="28.5" spans="1:13">
      <c r="A49" s="248">
        <v>43</v>
      </c>
      <c r="B49" s="257" t="s">
        <v>59</v>
      </c>
      <c r="C49" s="248"/>
      <c r="D49" s="250">
        <f>SUM(E49:M49)</f>
        <v>0</v>
      </c>
      <c r="E49" s="248"/>
      <c r="F49" s="248"/>
      <c r="G49" s="248"/>
      <c r="H49" s="248"/>
      <c r="I49" s="248"/>
      <c r="J49" s="248"/>
      <c r="K49" s="248"/>
      <c r="L49" s="248"/>
      <c r="M49" s="248"/>
    </row>
    <row r="50" spans="1:13">
      <c r="A50" s="248">
        <v>44</v>
      </c>
      <c r="B50" s="257" t="s">
        <v>60</v>
      </c>
      <c r="C50" s="248"/>
      <c r="D50" s="250">
        <f>SUM(E50:M50)</f>
        <v>0</v>
      </c>
      <c r="E50" s="248"/>
      <c r="F50" s="248"/>
      <c r="G50" s="248"/>
      <c r="H50" s="248"/>
      <c r="I50" s="248"/>
      <c r="J50" s="248"/>
      <c r="K50" s="248"/>
      <c r="L50" s="248"/>
      <c r="M50" s="248"/>
    </row>
    <row r="51" spans="1:13">
      <c r="A51" s="248">
        <v>45</v>
      </c>
      <c r="B51" s="257" t="s">
        <v>61</v>
      </c>
      <c r="C51" s="254">
        <v>1</v>
      </c>
      <c r="D51" s="258">
        <f>SUM(E51:M51)</f>
        <v>500</v>
      </c>
      <c r="E51" s="254"/>
      <c r="F51" s="254">
        <v>500</v>
      </c>
      <c r="G51" s="248"/>
      <c r="H51" s="248"/>
      <c r="I51" s="248"/>
      <c r="J51" s="248"/>
      <c r="K51" s="248"/>
      <c r="L51" s="248"/>
      <c r="M51" s="248"/>
    </row>
    <row r="52" spans="1:13">
      <c r="A52" s="248">
        <v>46</v>
      </c>
      <c r="B52" s="251" t="s">
        <v>62</v>
      </c>
      <c r="C52" s="250">
        <f>SUM(C53:C59)</f>
        <v>52</v>
      </c>
      <c r="D52" s="250">
        <f>SUM(E52:M52)</f>
        <v>8189.3</v>
      </c>
      <c r="E52" s="250">
        <f t="shared" ref="E52:M52" si="17">SUM(E53:E59)</f>
        <v>0</v>
      </c>
      <c r="F52" s="250">
        <f>SUM(F53:F59)</f>
        <v>8189.3</v>
      </c>
      <c r="G52" s="250">
        <f>SUM(G53:G59)</f>
        <v>0</v>
      </c>
      <c r="H52" s="250">
        <f>SUM(H53:H59)</f>
        <v>0</v>
      </c>
      <c r="I52" s="250">
        <f>SUM(I53:I59)</f>
        <v>0</v>
      </c>
      <c r="J52" s="250">
        <f>SUM(J53:J59)</f>
        <v>0</v>
      </c>
      <c r="K52" s="250">
        <f>SUM(K53:K59)</f>
        <v>0</v>
      </c>
      <c r="L52" s="250">
        <f>SUM(L53:L59)</f>
        <v>0</v>
      </c>
      <c r="M52" s="250">
        <f>SUM(M53:M59)</f>
        <v>0</v>
      </c>
    </row>
    <row r="53" ht="28.5" spans="1:13">
      <c r="A53" s="248">
        <v>47</v>
      </c>
      <c r="B53" s="257" t="s">
        <v>63</v>
      </c>
      <c r="C53" s="254">
        <v>42</v>
      </c>
      <c r="D53" s="258">
        <f t="shared" ref="D53:D64" si="18">SUM(E53:M53)</f>
        <v>4909</v>
      </c>
      <c r="E53" s="254"/>
      <c r="F53" s="254">
        <v>4909</v>
      </c>
      <c r="G53" s="248"/>
      <c r="H53" s="248"/>
      <c r="I53" s="248"/>
      <c r="J53" s="248"/>
      <c r="K53" s="248"/>
      <c r="L53" s="248"/>
      <c r="M53" s="248"/>
    </row>
    <row r="54" spans="1:13">
      <c r="A54" s="248">
        <v>48</v>
      </c>
      <c r="B54" s="257" t="s">
        <v>64</v>
      </c>
      <c r="C54" s="248"/>
      <c r="D54" s="250">
        <f>SUM(E54:M54)</f>
        <v>0</v>
      </c>
      <c r="E54" s="248"/>
      <c r="F54" s="248"/>
      <c r="G54" s="248"/>
      <c r="H54" s="248"/>
      <c r="I54" s="248"/>
      <c r="J54" s="248"/>
      <c r="K54" s="248"/>
      <c r="L54" s="248"/>
      <c r="M54" s="248"/>
    </row>
    <row r="55" spans="1:13">
      <c r="A55" s="248">
        <v>49</v>
      </c>
      <c r="B55" s="257" t="s">
        <v>65</v>
      </c>
      <c r="C55" s="248"/>
      <c r="D55" s="250">
        <f>SUM(E55:M55)</f>
        <v>0</v>
      </c>
      <c r="E55" s="248"/>
      <c r="F55" s="248"/>
      <c r="G55" s="248"/>
      <c r="H55" s="248"/>
      <c r="I55" s="248"/>
      <c r="J55" s="248"/>
      <c r="K55" s="248"/>
      <c r="L55" s="248"/>
      <c r="M55" s="248"/>
    </row>
    <row r="56" spans="1:13">
      <c r="A56" s="248">
        <v>50</v>
      </c>
      <c r="B56" s="257" t="s">
        <v>66</v>
      </c>
      <c r="C56" s="248"/>
      <c r="D56" s="250">
        <f>SUM(E56:M56)</f>
        <v>0</v>
      </c>
      <c r="E56" s="248"/>
      <c r="F56" s="248"/>
      <c r="G56" s="248"/>
      <c r="H56" s="248"/>
      <c r="I56" s="248"/>
      <c r="J56" s="248"/>
      <c r="K56" s="248"/>
      <c r="L56" s="248"/>
      <c r="M56" s="248"/>
    </row>
    <row r="57" spans="1:13">
      <c r="A57" s="248">
        <v>51</v>
      </c>
      <c r="B57" s="253" t="s">
        <v>67</v>
      </c>
      <c r="C57" s="248"/>
      <c r="D57" s="250">
        <f>SUM(E57:M57)</f>
        <v>0</v>
      </c>
      <c r="E57" s="248"/>
      <c r="F57" s="248"/>
      <c r="G57" s="248"/>
      <c r="H57" s="248"/>
      <c r="I57" s="248"/>
      <c r="J57" s="248"/>
      <c r="K57" s="248"/>
      <c r="L57" s="248"/>
      <c r="M57" s="248"/>
    </row>
    <row r="58" spans="1:13">
      <c r="A58" s="248">
        <v>52</v>
      </c>
      <c r="B58" s="256" t="s">
        <v>68</v>
      </c>
      <c r="C58" s="254">
        <v>5</v>
      </c>
      <c r="D58" s="250">
        <f>SUM(E58:M58)</f>
        <v>2220.3</v>
      </c>
      <c r="E58" s="248"/>
      <c r="F58" s="254">
        <v>2220.3</v>
      </c>
      <c r="G58" s="248"/>
      <c r="H58" s="248"/>
      <c r="I58" s="248"/>
      <c r="J58" s="248"/>
      <c r="K58" s="248"/>
      <c r="L58" s="248"/>
      <c r="M58" s="248"/>
    </row>
    <row r="59" spans="1:13">
      <c r="A59" s="248">
        <v>53</v>
      </c>
      <c r="B59" s="253" t="s">
        <v>69</v>
      </c>
      <c r="C59" s="254">
        <v>5</v>
      </c>
      <c r="D59" s="258">
        <f>SUM(E59:M59)</f>
        <v>1060</v>
      </c>
      <c r="E59" s="254"/>
      <c r="F59" s="254">
        <v>1060</v>
      </c>
      <c r="G59" s="248"/>
      <c r="H59" s="248"/>
      <c r="I59" s="248"/>
      <c r="J59" s="248"/>
      <c r="K59" s="248"/>
      <c r="L59" s="248"/>
      <c r="M59" s="248"/>
    </row>
    <row r="60" spans="1:13">
      <c r="A60" s="248">
        <v>54</v>
      </c>
      <c r="B60" s="251" t="s">
        <v>70</v>
      </c>
      <c r="C60" s="250">
        <f>SUM(C61:C64)</f>
        <v>1</v>
      </c>
      <c r="D60" s="250">
        <f>SUM(E60:M60)</f>
        <v>30</v>
      </c>
      <c r="E60" s="250">
        <f t="shared" ref="D60:M60" si="19">SUM(E61:E64)</f>
        <v>0</v>
      </c>
      <c r="F60" s="250">
        <f>SUM(F61:F64)</f>
        <v>0</v>
      </c>
      <c r="G60" s="250">
        <f>SUM(G61:G64)</f>
        <v>0</v>
      </c>
      <c r="H60" s="250">
        <f>SUM(H61:H64)</f>
        <v>0</v>
      </c>
      <c r="I60" s="250">
        <f>SUM(I61:I64)</f>
        <v>0</v>
      </c>
      <c r="J60" s="250">
        <f>SUM(J61:J64)</f>
        <v>30</v>
      </c>
      <c r="K60" s="250">
        <f>SUM(K61:K64)</f>
        <v>0</v>
      </c>
      <c r="L60" s="250">
        <f>SUM(L61:L64)</f>
        <v>0</v>
      </c>
      <c r="M60" s="250">
        <f>SUM(M61:M64)</f>
        <v>0</v>
      </c>
    </row>
    <row r="61" ht="28.5" spans="1:13">
      <c r="A61" s="248">
        <v>55</v>
      </c>
      <c r="B61" s="257" t="s">
        <v>71</v>
      </c>
      <c r="C61" s="248"/>
      <c r="D61" s="250">
        <f>SUM(E61:M61)</f>
        <v>0</v>
      </c>
      <c r="E61" s="248"/>
      <c r="F61" s="248"/>
      <c r="G61" s="248"/>
      <c r="H61" s="248"/>
      <c r="I61" s="248"/>
      <c r="J61" s="248"/>
      <c r="K61" s="248"/>
      <c r="L61" s="248"/>
      <c r="M61" s="248"/>
    </row>
    <row r="62" spans="1:13">
      <c r="A62" s="248">
        <v>56</v>
      </c>
      <c r="B62" s="256" t="s">
        <v>72</v>
      </c>
      <c r="C62" s="248">
        <v>1</v>
      </c>
      <c r="D62" s="250">
        <f>SUM(E62:M62)</f>
        <v>30</v>
      </c>
      <c r="E62" s="248"/>
      <c r="F62" s="248"/>
      <c r="G62" s="248"/>
      <c r="H62" s="248"/>
      <c r="J62" s="248">
        <v>30</v>
      </c>
      <c r="K62" s="248"/>
      <c r="L62" s="248"/>
      <c r="M62" s="248"/>
    </row>
    <row r="63" spans="1:13">
      <c r="A63" s="248">
        <v>57</v>
      </c>
      <c r="B63" s="256" t="s">
        <v>73</v>
      </c>
      <c r="C63" s="248"/>
      <c r="D63" s="250">
        <f>SUM(E63:M63)</f>
        <v>0</v>
      </c>
      <c r="E63" s="248"/>
      <c r="F63" s="248"/>
      <c r="G63" s="248"/>
      <c r="H63" s="248"/>
      <c r="I63" s="248"/>
      <c r="J63" s="248"/>
      <c r="K63" s="248"/>
      <c r="L63" s="248"/>
      <c r="M63" s="248"/>
    </row>
    <row r="64" spans="1:13">
      <c r="A64" s="248">
        <v>58</v>
      </c>
      <c r="B64" s="253" t="s">
        <v>74</v>
      </c>
      <c r="C64" s="248"/>
      <c r="D64" s="250">
        <f>SUM(E64:M64)</f>
        <v>0</v>
      </c>
      <c r="E64" s="248"/>
      <c r="F64" s="248"/>
      <c r="G64" s="248"/>
      <c r="H64" s="248"/>
      <c r="I64" s="248"/>
      <c r="J64" s="248"/>
      <c r="K64" s="248"/>
      <c r="L64" s="248"/>
      <c r="M64" s="248"/>
    </row>
    <row r="65" spans="1:13">
      <c r="A65" s="248">
        <v>59</v>
      </c>
      <c r="B65" s="260" t="s">
        <v>75</v>
      </c>
      <c r="C65" s="250">
        <v>0</v>
      </c>
      <c r="D65" s="250">
        <v>0</v>
      </c>
      <c r="E65" s="250">
        <v>0</v>
      </c>
      <c r="F65" s="250">
        <v>0</v>
      </c>
      <c r="G65" s="250">
        <v>0</v>
      </c>
      <c r="H65" s="250">
        <v>0</v>
      </c>
      <c r="I65" s="250">
        <v>0</v>
      </c>
      <c r="J65" s="250">
        <v>0</v>
      </c>
      <c r="K65" s="250">
        <v>0</v>
      </c>
      <c r="L65" s="250">
        <v>0</v>
      </c>
      <c r="M65" s="250">
        <v>0</v>
      </c>
    </row>
  </sheetData>
  <mergeCells count="6">
    <mergeCell ref="A1:B1"/>
    <mergeCell ref="A2:M2"/>
    <mergeCell ref="D4:M4"/>
    <mergeCell ref="A4:A5"/>
    <mergeCell ref="B4:B5"/>
    <mergeCell ref="C4:C5"/>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AI234"/>
  <sheetViews>
    <sheetView tabSelected="1" zoomScale="85" zoomScaleNormal="85" workbookViewId="0">
      <pane ySplit="1" topLeftCell="A2" activePane="bottomLeft" state="frozen"/>
      <selection/>
      <selection pane="bottomLeft" activeCell="H7" sqref="H7"/>
    </sheetView>
  </sheetViews>
  <sheetFormatPr defaultColWidth="9" defaultRowHeight="13.5"/>
  <cols>
    <col min="1" max="1" width="19.375" style="3" customWidth="1"/>
    <col min="2" max="2" width="16.625" style="4" customWidth="1"/>
    <col min="3" max="3" width="31.875" style="4" customWidth="1"/>
    <col min="4" max="4" width="11.625" style="5" customWidth="1"/>
    <col min="5" max="5" width="12" style="5" customWidth="1"/>
    <col min="6" max="6" width="11.6166666666667" style="5" customWidth="1"/>
    <col min="7" max="7" width="12.0583333333333" style="5" customWidth="1"/>
    <col min="8" max="8" width="9" style="5" customWidth="1"/>
    <col min="9" max="9" width="14.75" style="5" customWidth="1"/>
    <col min="10" max="10" width="13.5" style="5" customWidth="1"/>
    <col min="11" max="11" width="9" style="6"/>
    <col min="12" max="14" width="9" style="3"/>
    <col min="15" max="15" width="9" style="2"/>
    <col min="16" max="16" width="12.7916666666667" style="6" customWidth="1"/>
    <col min="17" max="23" width="9" style="6"/>
    <col min="24" max="24" width="12.25" style="3" customWidth="1"/>
    <col min="25" max="32" width="9" style="3"/>
    <col min="33" max="33" width="22" style="3" customWidth="1"/>
    <col min="34" max="34" width="25" style="3" customWidth="1"/>
    <col min="35" max="16384" width="9" style="3"/>
  </cols>
  <sheetData>
    <row r="2" ht="73.5" customHeight="1" spans="1:34">
      <c r="A2" s="7" t="s">
        <v>76</v>
      </c>
      <c r="B2" s="7"/>
      <c r="C2" s="7"/>
      <c r="D2" s="7"/>
      <c r="E2" s="7"/>
      <c r="F2" s="7"/>
      <c r="G2" s="7"/>
      <c r="H2" s="7"/>
      <c r="I2" s="7"/>
      <c r="J2" s="7"/>
      <c r="K2" s="73"/>
      <c r="L2" s="7"/>
      <c r="M2" s="7"/>
      <c r="N2" s="7"/>
      <c r="O2" s="74"/>
      <c r="P2" s="73"/>
      <c r="Q2" s="73"/>
      <c r="R2" s="73"/>
      <c r="S2" s="73"/>
      <c r="T2" s="73"/>
      <c r="U2" s="73"/>
      <c r="V2" s="73"/>
      <c r="W2" s="73"/>
      <c r="X2" s="7"/>
      <c r="Y2" s="7"/>
      <c r="Z2" s="7"/>
      <c r="AA2" s="7"/>
      <c r="AB2" s="7"/>
      <c r="AC2" s="7"/>
      <c r="AD2" s="7"/>
      <c r="AE2" s="7"/>
      <c r="AF2" s="7"/>
      <c r="AG2" s="7"/>
      <c r="AH2" s="7"/>
    </row>
    <row r="3" ht="26.25" customHeight="1" spans="1:34">
      <c r="A3" s="8" t="s">
        <v>4</v>
      </c>
      <c r="B3" s="9" t="s">
        <v>77</v>
      </c>
      <c r="C3" s="9" t="s">
        <v>78</v>
      </c>
      <c r="D3" s="9" t="s">
        <v>79</v>
      </c>
      <c r="E3" s="9"/>
      <c r="F3" s="9" t="s">
        <v>80</v>
      </c>
      <c r="G3" s="9" t="s">
        <v>81</v>
      </c>
      <c r="H3" s="10" t="s">
        <v>82</v>
      </c>
      <c r="I3" s="10" t="s">
        <v>83</v>
      </c>
      <c r="J3" s="75" t="s">
        <v>84</v>
      </c>
      <c r="K3" s="76"/>
      <c r="L3" s="77"/>
      <c r="M3" s="77"/>
      <c r="N3" s="77"/>
      <c r="O3" s="78"/>
      <c r="P3" s="76"/>
      <c r="Q3" s="76"/>
      <c r="R3" s="76"/>
      <c r="S3" s="76"/>
      <c r="T3" s="76"/>
      <c r="U3" s="76"/>
      <c r="V3" s="76"/>
      <c r="W3" s="112"/>
      <c r="X3" s="9" t="s">
        <v>85</v>
      </c>
      <c r="Y3" s="9" t="s">
        <v>86</v>
      </c>
      <c r="Z3" s="9" t="s">
        <v>87</v>
      </c>
      <c r="AA3" s="9" t="s">
        <v>88</v>
      </c>
      <c r="AB3" s="9" t="s">
        <v>89</v>
      </c>
      <c r="AC3" s="9" t="s">
        <v>90</v>
      </c>
      <c r="AD3" s="9" t="s">
        <v>91</v>
      </c>
      <c r="AE3" s="9"/>
      <c r="AF3" s="9" t="s">
        <v>92</v>
      </c>
      <c r="AG3" s="9" t="s">
        <v>93</v>
      </c>
      <c r="AH3" s="9" t="s">
        <v>94</v>
      </c>
    </row>
    <row r="4" ht="26.25" customHeight="1" spans="1:34">
      <c r="A4" s="8"/>
      <c r="B4" s="9"/>
      <c r="C4" s="9"/>
      <c r="D4" s="9" t="s">
        <v>95</v>
      </c>
      <c r="E4" s="9" t="s">
        <v>96</v>
      </c>
      <c r="F4" s="9"/>
      <c r="G4" s="9"/>
      <c r="H4" s="11"/>
      <c r="I4" s="11"/>
      <c r="J4" s="10" t="s">
        <v>7</v>
      </c>
      <c r="K4" s="79" t="s">
        <v>97</v>
      </c>
      <c r="L4" s="9"/>
      <c r="M4" s="9"/>
      <c r="N4" s="9"/>
      <c r="O4" s="80"/>
      <c r="P4" s="79" t="s">
        <v>98</v>
      </c>
      <c r="Q4" s="79"/>
      <c r="R4" s="79"/>
      <c r="S4" s="79"/>
      <c r="T4" s="79"/>
      <c r="U4" s="79"/>
      <c r="V4" s="79"/>
      <c r="W4" s="79"/>
      <c r="X4" s="9"/>
      <c r="Y4" s="9"/>
      <c r="Z4" s="9"/>
      <c r="AA4" s="9"/>
      <c r="AB4" s="9"/>
      <c r="AC4" s="9"/>
      <c r="AD4" s="9"/>
      <c r="AE4" s="9"/>
      <c r="AF4" s="9"/>
      <c r="AG4" s="9"/>
      <c r="AH4" s="9"/>
    </row>
    <row r="5" ht="60" customHeight="1" spans="1:34">
      <c r="A5" s="8"/>
      <c r="B5" s="9"/>
      <c r="C5" s="9"/>
      <c r="D5" s="9"/>
      <c r="E5" s="9"/>
      <c r="F5" s="9"/>
      <c r="G5" s="9"/>
      <c r="H5" s="12"/>
      <c r="I5" s="12"/>
      <c r="J5" s="12"/>
      <c r="K5" s="79" t="s">
        <v>99</v>
      </c>
      <c r="L5" s="9" t="s">
        <v>100</v>
      </c>
      <c r="M5" s="9" t="s">
        <v>101</v>
      </c>
      <c r="N5" s="9" t="s">
        <v>102</v>
      </c>
      <c r="O5" s="80" t="s">
        <v>103</v>
      </c>
      <c r="P5" s="79" t="s">
        <v>104</v>
      </c>
      <c r="Q5" s="79" t="s">
        <v>105</v>
      </c>
      <c r="R5" s="79" t="s">
        <v>106</v>
      </c>
      <c r="S5" s="79" t="s">
        <v>107</v>
      </c>
      <c r="T5" s="79" t="s">
        <v>108</v>
      </c>
      <c r="U5" s="79" t="s">
        <v>109</v>
      </c>
      <c r="V5" s="79" t="s">
        <v>110</v>
      </c>
      <c r="W5" s="79" t="s">
        <v>111</v>
      </c>
      <c r="X5" s="9"/>
      <c r="Y5" s="9"/>
      <c r="Z5" s="9"/>
      <c r="AA5" s="9"/>
      <c r="AB5" s="9"/>
      <c r="AC5" s="9"/>
      <c r="AD5" s="9" t="s">
        <v>112</v>
      </c>
      <c r="AE5" s="9" t="s">
        <v>113</v>
      </c>
      <c r="AF5" s="9"/>
      <c r="AG5" s="9"/>
      <c r="AH5" s="9"/>
    </row>
    <row r="6" ht="34.5" customHeight="1" spans="1:34">
      <c r="A6" s="13" t="s">
        <v>114</v>
      </c>
      <c r="B6" s="14"/>
      <c r="C6" s="14"/>
      <c r="D6" s="15"/>
      <c r="E6" s="15"/>
      <c r="F6" s="15"/>
      <c r="G6" s="15"/>
      <c r="H6" s="15"/>
      <c r="I6" s="15"/>
      <c r="J6" s="18">
        <f>J7+J64+J75+J78+J84+J94+J101+J103+J111+J162+J168+J229+J234</f>
        <v>43036.3125</v>
      </c>
      <c r="K6" s="81">
        <f>K7+K64+K75+K78+K84+K94+K101+K103+K111+K162+K168+K229+K234</f>
        <v>7715</v>
      </c>
      <c r="L6" s="18">
        <f t="shared" ref="J6:W6" si="0">L7+L64+L75+L78+L84+L94+L101+L103+L111+L162+L168+L229+L234</f>
        <v>6290</v>
      </c>
      <c r="M6" s="18">
        <f>M7+M64+M75+M78+M84+M94+M101+M103+M111+M162+M168+M229+M234</f>
        <v>250</v>
      </c>
      <c r="N6" s="18">
        <f>N7+N64+N75+N78+N84+N94+N101+N103+N111+N162+N168+N229+N234</f>
        <v>200</v>
      </c>
      <c r="O6" s="82">
        <f>O7+O64+O75+O78+O84+O94+O101+O103+O111+O162+O168+O229+O234</f>
        <v>975</v>
      </c>
      <c r="P6" s="81">
        <f>P7+P64+P75+P78+P84+P94+P101+P103+P111+P162+P168+P229+P234</f>
        <v>33726.6525</v>
      </c>
      <c r="Q6" s="81">
        <f>Q7+Q64+Q75+Q78+Q84+Q94+Q101+Q103+Q111+Q162+Q168+Q229+Q234</f>
        <v>0</v>
      </c>
      <c r="R6" s="81">
        <f>R7+R64+R75+R78+R84+R94+R101+R103+R111+R162+R168+R229+R234</f>
        <v>0</v>
      </c>
      <c r="S6" s="81">
        <f>S7+S64+S75+S78+S84+S94+S101+S103+S111+S162+S168+S229+S234</f>
        <v>400</v>
      </c>
      <c r="T6" s="81">
        <f>T7+T64+T75+T78+T84+T94+T101+T103+T111+T162+T168+T229+T234</f>
        <v>590</v>
      </c>
      <c r="U6" s="81">
        <f>U7+U64+U75+U78+U84+U94+U101+U103+U111+U162+U168+U229+U234</f>
        <v>10</v>
      </c>
      <c r="V6" s="81">
        <f>V7+V64+V75+V78+V84+V94+V101+V103+V111+V162+V168+V229+V234</f>
        <v>0</v>
      </c>
      <c r="W6" s="81">
        <f>W7+W64+W75+W78+W84+W94+W101+W103+W111+W162+W168+W229+W234</f>
        <v>594.66</v>
      </c>
      <c r="X6" s="107"/>
      <c r="Y6" s="107"/>
      <c r="Z6" s="107"/>
      <c r="AA6" s="107"/>
      <c r="AB6" s="107"/>
      <c r="AC6" s="107"/>
      <c r="AD6" s="107"/>
      <c r="AE6" s="107"/>
      <c r="AF6" s="107"/>
      <c r="AG6" s="107"/>
      <c r="AH6" s="107"/>
    </row>
    <row r="7" ht="34.5" customHeight="1" spans="1:34">
      <c r="A7" s="16" t="s">
        <v>115</v>
      </c>
      <c r="B7" s="14"/>
      <c r="C7" s="14"/>
      <c r="D7" s="15"/>
      <c r="E7" s="15"/>
      <c r="F7" s="15"/>
      <c r="G7" s="15"/>
      <c r="H7" s="15"/>
      <c r="I7" s="15"/>
      <c r="J7" s="18">
        <f t="shared" ref="J7:W7" si="1">J8+J50+J51+J52+J53</f>
        <v>25306.17</v>
      </c>
      <c r="K7" s="81">
        <f>K8+K50+K51+K52+K53</f>
        <v>7635</v>
      </c>
      <c r="L7" s="18">
        <f>L8+L50+L51+L52+L53</f>
        <v>6290</v>
      </c>
      <c r="M7" s="18">
        <f>M8+M50+M51+M52+M53</f>
        <v>250</v>
      </c>
      <c r="N7" s="18">
        <f>N8+N50+N51+N52+N53</f>
        <v>200</v>
      </c>
      <c r="O7" s="82">
        <f>O8+O50+O51+O52+O53</f>
        <v>895</v>
      </c>
      <c r="P7" s="81">
        <f>P8+P50+P51+P52+P53</f>
        <v>16833.17</v>
      </c>
      <c r="Q7" s="81">
        <f>Q8+Q50+Q51+Q52+Q53</f>
        <v>0</v>
      </c>
      <c r="R7" s="81">
        <f>R8+R50+R51+R52+R53</f>
        <v>0</v>
      </c>
      <c r="S7" s="81">
        <f>S8+S50+S51+S52+S53</f>
        <v>0</v>
      </c>
      <c r="T7" s="81">
        <f>T8+T50+T51+T52+T53</f>
        <v>320</v>
      </c>
      <c r="U7" s="81">
        <f>U8+U50+U51+U52+U53</f>
        <v>0</v>
      </c>
      <c r="V7" s="81">
        <f>V8+V50+V51+V52+V53</f>
        <v>0</v>
      </c>
      <c r="W7" s="81">
        <f>W8+W50+W51+W52+W53</f>
        <v>518</v>
      </c>
      <c r="X7" s="107"/>
      <c r="Y7" s="107"/>
      <c r="Z7" s="107"/>
      <c r="AA7" s="107"/>
      <c r="AB7" s="107"/>
      <c r="AC7" s="107"/>
      <c r="AD7" s="107"/>
      <c r="AE7" s="107"/>
      <c r="AF7" s="107"/>
      <c r="AG7" s="107"/>
      <c r="AH7" s="107"/>
    </row>
    <row r="8" s="1" customFormat="1" ht="34.5" customHeight="1" spans="1:34">
      <c r="A8" s="13" t="s">
        <v>116</v>
      </c>
      <c r="B8" s="17"/>
      <c r="C8" s="17"/>
      <c r="D8" s="18"/>
      <c r="E8" s="18"/>
      <c r="F8" s="18"/>
      <c r="G8" s="18"/>
      <c r="H8" s="18"/>
      <c r="I8" s="18"/>
      <c r="J8" s="83">
        <f t="shared" ref="J8:W8" si="2">J9+J21+J36</f>
        <v>23553.17</v>
      </c>
      <c r="K8" s="81">
        <f>K9+K21+K36</f>
        <v>7285</v>
      </c>
      <c r="L8" s="18">
        <f>L9+L21+L36</f>
        <v>6020</v>
      </c>
      <c r="M8" s="18">
        <f>M9+M21+M36</f>
        <v>250</v>
      </c>
      <c r="N8" s="18">
        <f>N9+N21+N36</f>
        <v>200</v>
      </c>
      <c r="O8" s="82">
        <f>O9+O21+O36</f>
        <v>815</v>
      </c>
      <c r="P8" s="81">
        <f>P9+P21+P36</f>
        <v>15610.17</v>
      </c>
      <c r="Q8" s="81">
        <f>Q9+Q21+Q36</f>
        <v>0</v>
      </c>
      <c r="R8" s="81">
        <f>R9+R21+R36</f>
        <v>0</v>
      </c>
      <c r="S8" s="81">
        <f>S9+S21+S36</f>
        <v>0</v>
      </c>
      <c r="T8" s="81">
        <f>T9+T21+T36</f>
        <v>300</v>
      </c>
      <c r="U8" s="81">
        <f>U9+U21+U36</f>
        <v>0</v>
      </c>
      <c r="V8" s="81">
        <f>V9+V21+V36</f>
        <v>0</v>
      </c>
      <c r="W8" s="81">
        <f>W9+W21+W36</f>
        <v>358</v>
      </c>
      <c r="X8" s="18"/>
      <c r="Y8" s="18"/>
      <c r="Z8" s="18"/>
      <c r="AA8" s="18"/>
      <c r="AB8" s="18"/>
      <c r="AC8" s="18"/>
      <c r="AD8" s="18"/>
      <c r="AE8" s="18"/>
      <c r="AF8" s="18"/>
      <c r="AG8" s="18"/>
      <c r="AH8" s="18"/>
    </row>
    <row r="9" ht="28.5" customHeight="1" spans="1:34">
      <c r="A9" s="19" t="s">
        <v>117</v>
      </c>
      <c r="B9" s="14"/>
      <c r="C9" s="14"/>
      <c r="D9" s="15"/>
      <c r="E9" s="15"/>
      <c r="F9" s="15"/>
      <c r="G9" s="15"/>
      <c r="H9" s="15"/>
      <c r="I9" s="15"/>
      <c r="J9" s="18">
        <f>K9+P9+Q9+R9+S9+T9+U9+V9+W9</f>
        <v>5770</v>
      </c>
      <c r="K9" s="81">
        <f t="shared" ref="K9:K13" si="3">SUM(L9:O9)</f>
        <v>2325</v>
      </c>
      <c r="L9" s="18">
        <f t="shared" ref="L9:W9" si="4">SUM(L10:L20)</f>
        <v>1680</v>
      </c>
      <c r="M9" s="18">
        <f>SUM(M10:M20)</f>
        <v>0</v>
      </c>
      <c r="N9" s="18">
        <f>SUM(N10:N20)</f>
        <v>0</v>
      </c>
      <c r="O9" s="82">
        <f>SUM(O10:O20)</f>
        <v>645</v>
      </c>
      <c r="P9" s="81">
        <f>SUM(P10:P20)</f>
        <v>3445</v>
      </c>
      <c r="Q9" s="81">
        <f>SUM(Q10:Q20)</f>
        <v>0</v>
      </c>
      <c r="R9" s="81">
        <f>SUM(R10:R20)</f>
        <v>0</v>
      </c>
      <c r="S9" s="81">
        <f>SUM(S10:S20)</f>
        <v>0</v>
      </c>
      <c r="T9" s="81">
        <f>SUM(T10:T20)</f>
        <v>0</v>
      </c>
      <c r="U9" s="81">
        <f>SUM(U10:U20)</f>
        <v>0</v>
      </c>
      <c r="V9" s="81">
        <f>SUM(V10:V20)</f>
        <v>0</v>
      </c>
      <c r="W9" s="81">
        <f>SUM(W10:W20)</f>
        <v>0</v>
      </c>
      <c r="X9" s="107"/>
      <c r="Y9" s="107"/>
      <c r="Z9" s="107"/>
      <c r="AA9" s="107"/>
      <c r="AB9" s="107"/>
      <c r="AC9" s="107"/>
      <c r="AD9" s="107"/>
      <c r="AE9" s="107"/>
      <c r="AF9" s="107"/>
      <c r="AG9" s="107"/>
      <c r="AH9" s="107"/>
    </row>
    <row r="10" ht="70" customHeight="1" spans="1:34">
      <c r="A10" s="20">
        <v>1</v>
      </c>
      <c r="B10" s="21" t="s">
        <v>118</v>
      </c>
      <c r="C10" s="22" t="s">
        <v>119</v>
      </c>
      <c r="D10" s="23" t="s">
        <v>120</v>
      </c>
      <c r="E10" s="15" t="s">
        <v>121</v>
      </c>
      <c r="F10" s="24" t="s">
        <v>122</v>
      </c>
      <c r="G10" s="24" t="s">
        <v>123</v>
      </c>
      <c r="H10" s="24" t="s">
        <v>124</v>
      </c>
      <c r="I10" s="24">
        <v>4185212</v>
      </c>
      <c r="J10" s="24">
        <v>150</v>
      </c>
      <c r="K10" s="81">
        <f>SUM(L10:O10)</f>
        <v>150</v>
      </c>
      <c r="L10" s="24">
        <v>150</v>
      </c>
      <c r="M10" s="24"/>
      <c r="N10" s="24"/>
      <c r="O10" s="84"/>
      <c r="P10" s="85"/>
      <c r="Q10" s="85"/>
      <c r="R10" s="85"/>
      <c r="S10" s="85"/>
      <c r="T10" s="85"/>
      <c r="U10" s="85"/>
      <c r="V10" s="85"/>
      <c r="W10" s="113"/>
      <c r="X10" s="24" t="s">
        <v>125</v>
      </c>
      <c r="Y10" s="24" t="s">
        <v>126</v>
      </c>
      <c r="Z10" s="33" t="s">
        <v>127</v>
      </c>
      <c r="AA10" s="24" t="s">
        <v>127</v>
      </c>
      <c r="AB10" s="24" t="s">
        <v>126</v>
      </c>
      <c r="AC10" s="24" t="s">
        <v>126</v>
      </c>
      <c r="AD10" s="15">
        <v>35</v>
      </c>
      <c r="AE10" s="122">
        <v>101</v>
      </c>
      <c r="AF10" s="122">
        <v>101</v>
      </c>
      <c r="AG10" s="134" t="s">
        <v>128</v>
      </c>
      <c r="AH10" s="134" t="s">
        <v>129</v>
      </c>
    </row>
    <row r="11" ht="111" customHeight="1" spans="1:35">
      <c r="A11" s="25">
        <v>2</v>
      </c>
      <c r="B11" s="26" t="s">
        <v>130</v>
      </c>
      <c r="C11" s="27" t="s">
        <v>131</v>
      </c>
      <c r="D11" s="28" t="s">
        <v>132</v>
      </c>
      <c r="E11" s="29" t="s">
        <v>133</v>
      </c>
      <c r="F11" s="30">
        <v>2020</v>
      </c>
      <c r="G11" s="31" t="s">
        <v>123</v>
      </c>
      <c r="H11" s="31" t="s">
        <v>124</v>
      </c>
      <c r="I11" s="31">
        <v>4185212</v>
      </c>
      <c r="J11" s="31">
        <f t="shared" ref="J11:J13" si="5">K11+P11+R11+S11+T11+U11+V11+W11</f>
        <v>380</v>
      </c>
      <c r="K11" s="81">
        <f>SUM(L11:O11)</f>
        <v>0</v>
      </c>
      <c r="L11" s="31"/>
      <c r="M11" s="31"/>
      <c r="N11" s="31"/>
      <c r="O11" s="86"/>
      <c r="P11" s="85">
        <v>380</v>
      </c>
      <c r="Q11" s="85"/>
      <c r="R11" s="85"/>
      <c r="S11" s="85"/>
      <c r="T11" s="85"/>
      <c r="U11" s="85"/>
      <c r="V11" s="85"/>
      <c r="W11" s="113"/>
      <c r="X11" s="31" t="s">
        <v>125</v>
      </c>
      <c r="Y11" s="123" t="s">
        <v>127</v>
      </c>
      <c r="Z11" s="123" t="s">
        <v>127</v>
      </c>
      <c r="AA11" s="123" t="s">
        <v>126</v>
      </c>
      <c r="AB11" s="31" t="s">
        <v>127</v>
      </c>
      <c r="AC11" s="123" t="s">
        <v>126</v>
      </c>
      <c r="AD11" s="86">
        <v>150</v>
      </c>
      <c r="AE11" s="124">
        <v>523</v>
      </c>
      <c r="AF11" s="124">
        <v>523</v>
      </c>
      <c r="AG11" s="135" t="s">
        <v>134</v>
      </c>
      <c r="AH11" s="135" t="s">
        <v>135</v>
      </c>
      <c r="AI11" s="3" t="s">
        <v>136</v>
      </c>
    </row>
    <row r="12" ht="148" customHeight="1" spans="1:34">
      <c r="A12" s="20">
        <v>3</v>
      </c>
      <c r="B12" s="32" t="s">
        <v>137</v>
      </c>
      <c r="C12" s="32" t="s">
        <v>138</v>
      </c>
      <c r="D12" s="33" t="s">
        <v>139</v>
      </c>
      <c r="E12" s="33" t="s">
        <v>140</v>
      </c>
      <c r="F12" s="24" t="s">
        <v>122</v>
      </c>
      <c r="G12" s="33" t="s">
        <v>141</v>
      </c>
      <c r="H12" s="33" t="s">
        <v>124</v>
      </c>
      <c r="I12" s="24">
        <v>4185212</v>
      </c>
      <c r="J12" s="31">
        <f>K12+P12+R12+S12+T12+U12+V12+W12</f>
        <v>1000</v>
      </c>
      <c r="K12" s="81">
        <f>SUM(L12:O12)</f>
        <v>0</v>
      </c>
      <c r="L12" s="24"/>
      <c r="M12" s="24"/>
      <c r="N12" s="24"/>
      <c r="O12" s="84"/>
      <c r="P12" s="87">
        <v>1000</v>
      </c>
      <c r="Q12" s="85"/>
      <c r="R12" s="85"/>
      <c r="S12" s="85"/>
      <c r="T12" s="85"/>
      <c r="U12" s="85"/>
      <c r="V12" s="85"/>
      <c r="W12" s="113"/>
      <c r="X12" s="24" t="s">
        <v>125</v>
      </c>
      <c r="Y12" s="33" t="s">
        <v>127</v>
      </c>
      <c r="Z12" s="33" t="s">
        <v>127</v>
      </c>
      <c r="AA12" s="33" t="s">
        <v>126</v>
      </c>
      <c r="AB12" s="33" t="s">
        <v>126</v>
      </c>
      <c r="AC12" s="33" t="s">
        <v>126</v>
      </c>
      <c r="AD12" s="33">
        <v>329</v>
      </c>
      <c r="AE12" s="33">
        <v>1209</v>
      </c>
      <c r="AF12" s="33">
        <v>1209</v>
      </c>
      <c r="AG12" s="32" t="s">
        <v>142</v>
      </c>
      <c r="AH12" s="32" t="s">
        <v>143</v>
      </c>
    </row>
    <row r="13" ht="146" customHeight="1" spans="1:34">
      <c r="A13" s="20">
        <v>4</v>
      </c>
      <c r="B13" s="34" t="s">
        <v>144</v>
      </c>
      <c r="C13" s="34" t="s">
        <v>145</v>
      </c>
      <c r="D13" s="35" t="s">
        <v>146</v>
      </c>
      <c r="E13" s="35" t="s">
        <v>147</v>
      </c>
      <c r="F13" s="36" t="s">
        <v>122</v>
      </c>
      <c r="G13" s="35" t="s">
        <v>141</v>
      </c>
      <c r="H13" s="35" t="s">
        <v>124</v>
      </c>
      <c r="I13" s="36">
        <v>4185212</v>
      </c>
      <c r="J13" s="31">
        <f>K13+P13+R13+S13+T13+U13+V13+W13</f>
        <v>1000</v>
      </c>
      <c r="K13" s="81">
        <f>SUM(L13:O13)</f>
        <v>0</v>
      </c>
      <c r="L13" s="36"/>
      <c r="M13" s="36"/>
      <c r="N13" s="36"/>
      <c r="O13" s="84"/>
      <c r="P13" s="85">
        <v>1000</v>
      </c>
      <c r="Q13" s="85"/>
      <c r="R13" s="85"/>
      <c r="S13" s="85"/>
      <c r="T13" s="85"/>
      <c r="U13" s="85"/>
      <c r="V13" s="85"/>
      <c r="W13" s="113"/>
      <c r="X13" s="24" t="s">
        <v>125</v>
      </c>
      <c r="Y13" s="33" t="s">
        <v>127</v>
      </c>
      <c r="Z13" s="33" t="s">
        <v>127</v>
      </c>
      <c r="AA13" s="33" t="s">
        <v>127</v>
      </c>
      <c r="AB13" s="33" t="s">
        <v>127</v>
      </c>
      <c r="AC13" s="33" t="s">
        <v>126</v>
      </c>
      <c r="AD13" s="33">
        <v>2000</v>
      </c>
      <c r="AE13" s="33">
        <v>5600</v>
      </c>
      <c r="AF13" s="33">
        <v>5600</v>
      </c>
      <c r="AG13" s="32" t="s">
        <v>148</v>
      </c>
      <c r="AH13" s="32" t="s">
        <v>149</v>
      </c>
    </row>
    <row r="14" ht="114" customHeight="1" spans="1:34">
      <c r="A14" s="20">
        <v>5</v>
      </c>
      <c r="B14" s="37" t="s">
        <v>150</v>
      </c>
      <c r="C14" s="38" t="s">
        <v>151</v>
      </c>
      <c r="D14" s="39" t="s">
        <v>152</v>
      </c>
      <c r="E14" s="40" t="s">
        <v>153</v>
      </c>
      <c r="F14" s="24" t="s">
        <v>122</v>
      </c>
      <c r="G14" s="24" t="s">
        <v>123</v>
      </c>
      <c r="H14" s="24" t="s">
        <v>124</v>
      </c>
      <c r="I14" s="24">
        <v>4185212</v>
      </c>
      <c r="J14" s="24">
        <f t="shared" ref="J14:J16" si="6">K14+P14+Q14+R14+S14+T14+U14+V14+W14</f>
        <v>360</v>
      </c>
      <c r="K14" s="81">
        <f t="shared" ref="K14:K21" si="7">SUM(L14:O14)</f>
        <v>0</v>
      </c>
      <c r="L14" s="24"/>
      <c r="M14" s="24"/>
      <c r="N14" s="24"/>
      <c r="O14" s="84"/>
      <c r="P14" s="85">
        <v>360</v>
      </c>
      <c r="Q14" s="85"/>
      <c r="R14" s="85"/>
      <c r="S14" s="85"/>
      <c r="T14" s="85"/>
      <c r="U14" s="85"/>
      <c r="V14" s="85"/>
      <c r="W14" s="113"/>
      <c r="X14" s="24" t="s">
        <v>125</v>
      </c>
      <c r="Y14" s="24" t="s">
        <v>126</v>
      </c>
      <c r="Z14" s="33" t="s">
        <v>127</v>
      </c>
      <c r="AA14" s="24" t="s">
        <v>127</v>
      </c>
      <c r="AB14" s="24" t="s">
        <v>126</v>
      </c>
      <c r="AC14" s="24" t="s">
        <v>126</v>
      </c>
      <c r="AD14" s="15">
        <v>35</v>
      </c>
      <c r="AE14" s="122">
        <v>101</v>
      </c>
      <c r="AF14" s="122">
        <v>101</v>
      </c>
      <c r="AG14" s="136" t="s">
        <v>154</v>
      </c>
      <c r="AH14" s="137" t="s">
        <v>155</v>
      </c>
    </row>
    <row r="15" ht="114" customHeight="1" spans="1:34">
      <c r="A15" s="20">
        <v>6</v>
      </c>
      <c r="B15" s="41" t="s">
        <v>156</v>
      </c>
      <c r="C15" s="42" t="s">
        <v>157</v>
      </c>
      <c r="D15" s="43" t="s">
        <v>158</v>
      </c>
      <c r="E15" s="44" t="s">
        <v>159</v>
      </c>
      <c r="F15" s="36" t="s">
        <v>122</v>
      </c>
      <c r="G15" s="36" t="s">
        <v>123</v>
      </c>
      <c r="H15" s="36" t="s">
        <v>124</v>
      </c>
      <c r="I15" s="36">
        <v>4185212</v>
      </c>
      <c r="J15" s="36">
        <f>K15+P15+Q15+R15+S15+T15+U15+V15+W15</f>
        <v>150</v>
      </c>
      <c r="K15" s="81">
        <f>SUM(L15:O15)</f>
        <v>0</v>
      </c>
      <c r="L15" s="36"/>
      <c r="M15" s="36"/>
      <c r="N15" s="36"/>
      <c r="O15" s="84"/>
      <c r="P15" s="88">
        <v>150</v>
      </c>
      <c r="Q15" s="85"/>
      <c r="R15" s="85"/>
      <c r="S15" s="85"/>
      <c r="T15" s="85"/>
      <c r="U15" s="85"/>
      <c r="V15" s="85"/>
      <c r="W15" s="113"/>
      <c r="X15" s="24" t="s">
        <v>125</v>
      </c>
      <c r="Y15" s="24" t="s">
        <v>126</v>
      </c>
      <c r="Z15" s="24" t="s">
        <v>126</v>
      </c>
      <c r="AA15" s="24" t="s">
        <v>127</v>
      </c>
      <c r="AB15" s="24" t="s">
        <v>126</v>
      </c>
      <c r="AC15" s="24" t="s">
        <v>126</v>
      </c>
      <c r="AD15" s="15">
        <v>32</v>
      </c>
      <c r="AE15" s="122">
        <v>85</v>
      </c>
      <c r="AF15" s="122">
        <v>132</v>
      </c>
      <c r="AG15" s="138" t="s">
        <v>160</v>
      </c>
      <c r="AH15" s="138" t="s">
        <v>161</v>
      </c>
    </row>
    <row r="16" ht="254" customHeight="1" spans="1:34">
      <c r="A16" s="20">
        <v>7</v>
      </c>
      <c r="B16" s="45" t="s">
        <v>162</v>
      </c>
      <c r="C16" s="45" t="s">
        <v>163</v>
      </c>
      <c r="D16" s="46" t="s">
        <v>164</v>
      </c>
      <c r="E16" s="46" t="s">
        <v>165</v>
      </c>
      <c r="F16" s="46" t="s">
        <v>166</v>
      </c>
      <c r="G16" s="46" t="s">
        <v>123</v>
      </c>
      <c r="H16" s="46" t="s">
        <v>124</v>
      </c>
      <c r="I16" s="46">
        <v>4185212</v>
      </c>
      <c r="J16" s="46">
        <f>K16+P16+Q16+R16+S16+T16+U16+V16+W16</f>
        <v>1200</v>
      </c>
      <c r="K16" s="89">
        <f>SUM(L16:O16)</f>
        <v>645</v>
      </c>
      <c r="L16" s="46"/>
      <c r="M16" s="46"/>
      <c r="N16" s="46"/>
      <c r="O16" s="46">
        <v>645</v>
      </c>
      <c r="P16" s="89">
        <v>555</v>
      </c>
      <c r="Q16" s="89"/>
      <c r="R16" s="89"/>
      <c r="S16" s="89"/>
      <c r="T16" s="89"/>
      <c r="U16" s="89"/>
      <c r="V16" s="89"/>
      <c r="W16" s="89"/>
      <c r="X16" s="24" t="s">
        <v>125</v>
      </c>
      <c r="Y16" s="93" t="s">
        <v>127</v>
      </c>
      <c r="Z16" s="93" t="s">
        <v>126</v>
      </c>
      <c r="AA16" s="93" t="s">
        <v>126</v>
      </c>
      <c r="AB16" s="93" t="s">
        <v>126</v>
      </c>
      <c r="AC16" s="93" t="s">
        <v>126</v>
      </c>
      <c r="AD16" s="125">
        <v>3056</v>
      </c>
      <c r="AE16" s="126">
        <v>7640</v>
      </c>
      <c r="AF16" s="126">
        <v>7640</v>
      </c>
      <c r="AG16" s="139" t="s">
        <v>167</v>
      </c>
      <c r="AH16" s="139" t="s">
        <v>168</v>
      </c>
    </row>
    <row r="17" ht="114" customHeight="1" spans="1:34">
      <c r="A17" s="20">
        <v>8</v>
      </c>
      <c r="B17" s="22" t="s">
        <v>169</v>
      </c>
      <c r="C17" s="22" t="s">
        <v>170</v>
      </c>
      <c r="D17" s="23" t="s">
        <v>120</v>
      </c>
      <c r="E17" s="23" t="s">
        <v>171</v>
      </c>
      <c r="F17" s="24" t="s">
        <v>122</v>
      </c>
      <c r="G17" s="24" t="s">
        <v>123</v>
      </c>
      <c r="H17" s="24" t="s">
        <v>124</v>
      </c>
      <c r="I17" s="24">
        <v>4185212</v>
      </c>
      <c r="J17" s="24">
        <v>120</v>
      </c>
      <c r="K17" s="81">
        <f>SUM(L17:O17)</f>
        <v>120</v>
      </c>
      <c r="L17" s="24">
        <v>120</v>
      </c>
      <c r="M17" s="24"/>
      <c r="N17" s="24"/>
      <c r="O17" s="90"/>
      <c r="P17" s="85"/>
      <c r="Q17" s="85"/>
      <c r="R17" s="85"/>
      <c r="S17" s="85"/>
      <c r="T17" s="85"/>
      <c r="U17" s="85"/>
      <c r="V17" s="85"/>
      <c r="W17" s="85"/>
      <c r="X17" s="24" t="s">
        <v>125</v>
      </c>
      <c r="Y17" s="24" t="s">
        <v>126</v>
      </c>
      <c r="Z17" s="24" t="s">
        <v>126</v>
      </c>
      <c r="AA17" s="24" t="s">
        <v>127</v>
      </c>
      <c r="AB17" s="24" t="s">
        <v>126</v>
      </c>
      <c r="AC17" s="24" t="s">
        <v>126</v>
      </c>
      <c r="AD17" s="127">
        <v>55</v>
      </c>
      <c r="AE17" s="122">
        <v>137</v>
      </c>
      <c r="AF17" s="122">
        <v>137</v>
      </c>
      <c r="AG17" s="22" t="s">
        <v>172</v>
      </c>
      <c r="AH17" s="140" t="s">
        <v>173</v>
      </c>
    </row>
    <row r="18" ht="178.5" customHeight="1" spans="1:34">
      <c r="A18" s="20">
        <v>9</v>
      </c>
      <c r="B18" s="21" t="s">
        <v>174</v>
      </c>
      <c r="C18" s="21" t="s">
        <v>175</v>
      </c>
      <c r="D18" s="15" t="s">
        <v>176</v>
      </c>
      <c r="E18" s="15" t="s">
        <v>176</v>
      </c>
      <c r="F18" s="24" t="s">
        <v>122</v>
      </c>
      <c r="G18" s="24" t="s">
        <v>123</v>
      </c>
      <c r="H18" s="24" t="s">
        <v>124</v>
      </c>
      <c r="I18" s="24">
        <v>4185212</v>
      </c>
      <c r="J18" s="24">
        <v>1300</v>
      </c>
      <c r="K18" s="81">
        <f>SUM(L18:O18)</f>
        <v>1300</v>
      </c>
      <c r="L18" s="24">
        <v>1300</v>
      </c>
      <c r="M18" s="24"/>
      <c r="N18" s="24"/>
      <c r="O18" s="84"/>
      <c r="P18" s="85"/>
      <c r="Q18" s="85"/>
      <c r="R18" s="85"/>
      <c r="S18" s="85"/>
      <c r="T18" s="85"/>
      <c r="U18" s="85"/>
      <c r="V18" s="85"/>
      <c r="W18" s="113"/>
      <c r="X18" s="24" t="s">
        <v>125</v>
      </c>
      <c r="Y18" s="24" t="s">
        <v>126</v>
      </c>
      <c r="Z18" s="24" t="s">
        <v>126</v>
      </c>
      <c r="AA18" s="24" t="s">
        <v>127</v>
      </c>
      <c r="AB18" s="24" t="s">
        <v>126</v>
      </c>
      <c r="AC18" s="24" t="s">
        <v>126</v>
      </c>
      <c r="AD18" s="15">
        <v>1051</v>
      </c>
      <c r="AE18" s="122">
        <v>2627</v>
      </c>
      <c r="AF18" s="122">
        <v>2627</v>
      </c>
      <c r="AG18" s="21" t="s">
        <v>177</v>
      </c>
      <c r="AH18" s="21" t="s">
        <v>178</v>
      </c>
    </row>
    <row r="19" ht="108" customHeight="1" spans="1:34">
      <c r="A19" s="20">
        <v>10</v>
      </c>
      <c r="B19" s="21" t="s">
        <v>179</v>
      </c>
      <c r="C19" s="21" t="s">
        <v>180</v>
      </c>
      <c r="D19" s="15" t="s">
        <v>181</v>
      </c>
      <c r="E19" s="15" t="s">
        <v>182</v>
      </c>
      <c r="F19" s="24" t="s">
        <v>122</v>
      </c>
      <c r="G19" s="24" t="s">
        <v>123</v>
      </c>
      <c r="H19" s="24" t="s">
        <v>124</v>
      </c>
      <c r="I19" s="24">
        <v>4185212</v>
      </c>
      <c r="J19" s="24">
        <v>50</v>
      </c>
      <c r="K19" s="81">
        <f>SUM(L19:O19)</f>
        <v>50</v>
      </c>
      <c r="L19" s="24">
        <v>50</v>
      </c>
      <c r="M19" s="24"/>
      <c r="N19" s="24"/>
      <c r="O19" s="84"/>
      <c r="P19" s="85"/>
      <c r="Q19" s="85"/>
      <c r="R19" s="85"/>
      <c r="S19" s="85"/>
      <c r="T19" s="85"/>
      <c r="U19" s="85"/>
      <c r="V19" s="85"/>
      <c r="W19" s="113"/>
      <c r="X19" s="24" t="s">
        <v>125</v>
      </c>
      <c r="Y19" s="24" t="s">
        <v>126</v>
      </c>
      <c r="Z19" s="24" t="s">
        <v>127</v>
      </c>
      <c r="AA19" s="24" t="s">
        <v>126</v>
      </c>
      <c r="AB19" s="24" t="s">
        <v>127</v>
      </c>
      <c r="AC19" s="24" t="s">
        <v>126</v>
      </c>
      <c r="AD19" s="15">
        <v>68</v>
      </c>
      <c r="AE19" s="122">
        <v>212</v>
      </c>
      <c r="AF19" s="122">
        <v>212</v>
      </c>
      <c r="AG19" s="21" t="s">
        <v>183</v>
      </c>
      <c r="AH19" s="21" t="s">
        <v>184</v>
      </c>
    </row>
    <row r="20" ht="110.25" customHeight="1" spans="1:34">
      <c r="A20" s="20">
        <v>11</v>
      </c>
      <c r="B20" s="21" t="s">
        <v>185</v>
      </c>
      <c r="C20" s="47" t="s">
        <v>186</v>
      </c>
      <c r="D20" s="15" t="s">
        <v>152</v>
      </c>
      <c r="E20" s="15" t="s">
        <v>187</v>
      </c>
      <c r="F20" s="24" t="s">
        <v>122</v>
      </c>
      <c r="G20" s="24" t="s">
        <v>123</v>
      </c>
      <c r="H20" s="24" t="s">
        <v>124</v>
      </c>
      <c r="I20" s="24">
        <v>4185212</v>
      </c>
      <c r="J20" s="24">
        <v>60</v>
      </c>
      <c r="K20" s="81">
        <f>SUM(L20:O20)</f>
        <v>60</v>
      </c>
      <c r="L20" s="24">
        <v>60</v>
      </c>
      <c r="M20" s="24"/>
      <c r="N20" s="24"/>
      <c r="O20" s="84"/>
      <c r="P20" s="85"/>
      <c r="Q20" s="85"/>
      <c r="R20" s="85"/>
      <c r="S20" s="85"/>
      <c r="T20" s="85"/>
      <c r="U20" s="85"/>
      <c r="V20" s="85"/>
      <c r="W20" s="113"/>
      <c r="X20" s="24" t="s">
        <v>125</v>
      </c>
      <c r="Y20" s="24" t="s">
        <v>126</v>
      </c>
      <c r="Z20" s="24" t="s">
        <v>127</v>
      </c>
      <c r="AA20" s="24" t="s">
        <v>126</v>
      </c>
      <c r="AB20" s="24" t="s">
        <v>127</v>
      </c>
      <c r="AC20" s="24" t="s">
        <v>126</v>
      </c>
      <c r="AD20" s="15">
        <v>51</v>
      </c>
      <c r="AE20" s="122">
        <v>148</v>
      </c>
      <c r="AF20" s="122">
        <v>148</v>
      </c>
      <c r="AG20" s="134" t="s">
        <v>188</v>
      </c>
      <c r="AH20" s="141" t="s">
        <v>189</v>
      </c>
    </row>
    <row r="21" ht="29.25" customHeight="1" spans="1:34">
      <c r="A21" s="19" t="s">
        <v>190</v>
      </c>
      <c r="B21" s="14"/>
      <c r="C21" s="14"/>
      <c r="D21" s="15"/>
      <c r="E21" s="15"/>
      <c r="F21" s="15"/>
      <c r="G21" s="15"/>
      <c r="H21" s="15"/>
      <c r="I21" s="15"/>
      <c r="J21" s="18">
        <f t="shared" ref="J21:J26" si="8">K21+P21+Q21+R21+S21+T21+U21+V21+W21</f>
        <v>15903.17</v>
      </c>
      <c r="K21" s="81">
        <f>SUM(L21:O21)</f>
        <v>4080</v>
      </c>
      <c r="L21" s="18">
        <f>SUM(L22:L35)</f>
        <v>3460</v>
      </c>
      <c r="M21" s="18">
        <f t="shared" ref="M21:W21" si="9">SUM(M22:M35)</f>
        <v>250</v>
      </c>
      <c r="N21" s="18">
        <f>SUM(N22:N35)</f>
        <v>200</v>
      </c>
      <c r="O21" s="82">
        <f>SUM(O22:O35)</f>
        <v>170</v>
      </c>
      <c r="P21" s="81">
        <f>SUM(P22:P35)</f>
        <v>11225.17</v>
      </c>
      <c r="Q21" s="81">
        <f>SUM(Q22:Q35)</f>
        <v>0</v>
      </c>
      <c r="R21" s="81">
        <f>SUM(R22:R35)</f>
        <v>0</v>
      </c>
      <c r="S21" s="81">
        <f>SUM(S22:S35)</f>
        <v>0</v>
      </c>
      <c r="T21" s="81">
        <f>SUM(T22:T35)</f>
        <v>300</v>
      </c>
      <c r="U21" s="81">
        <f>SUM(U22:U35)</f>
        <v>0</v>
      </c>
      <c r="V21" s="81">
        <f>SUM(V22:V35)</f>
        <v>0</v>
      </c>
      <c r="W21" s="81">
        <f>SUM(W22:W35)</f>
        <v>298</v>
      </c>
      <c r="X21" s="107"/>
      <c r="Y21" s="107"/>
      <c r="Z21" s="107"/>
      <c r="AA21" s="107"/>
      <c r="AB21" s="107"/>
      <c r="AC21" s="107"/>
      <c r="AD21" s="107"/>
      <c r="AE21" s="107"/>
      <c r="AF21" s="107"/>
      <c r="AG21" s="107"/>
      <c r="AH21" s="107"/>
    </row>
    <row r="22" ht="107.25" customHeight="1" spans="1:34">
      <c r="A22" s="20">
        <v>1</v>
      </c>
      <c r="B22" s="22" t="s">
        <v>191</v>
      </c>
      <c r="C22" s="22" t="s">
        <v>192</v>
      </c>
      <c r="D22" s="23" t="s">
        <v>120</v>
      </c>
      <c r="E22" s="23" t="s">
        <v>121</v>
      </c>
      <c r="F22" s="24" t="s">
        <v>122</v>
      </c>
      <c r="G22" s="24" t="s">
        <v>123</v>
      </c>
      <c r="H22" s="24" t="s">
        <v>124</v>
      </c>
      <c r="I22" s="24">
        <v>4185212</v>
      </c>
      <c r="J22" s="23">
        <v>300</v>
      </c>
      <c r="K22" s="81">
        <f t="shared" ref="K22:K36" si="10">SUM(L22:O22)</f>
        <v>50</v>
      </c>
      <c r="L22" s="24">
        <v>50</v>
      </c>
      <c r="M22" s="24"/>
      <c r="N22" s="24"/>
      <c r="O22" s="36"/>
      <c r="P22" s="85"/>
      <c r="Q22" s="85"/>
      <c r="R22" s="85"/>
      <c r="S22" s="85"/>
      <c r="T22" s="85"/>
      <c r="U22" s="85"/>
      <c r="V22" s="85"/>
      <c r="W22" s="85">
        <v>250</v>
      </c>
      <c r="X22" s="24" t="s">
        <v>125</v>
      </c>
      <c r="Y22" s="24" t="s">
        <v>126</v>
      </c>
      <c r="Z22" s="24" t="s">
        <v>126</v>
      </c>
      <c r="AA22" s="24" t="s">
        <v>127</v>
      </c>
      <c r="AB22" s="24" t="s">
        <v>126</v>
      </c>
      <c r="AC22" s="24" t="s">
        <v>126</v>
      </c>
      <c r="AD22" s="127">
        <v>35</v>
      </c>
      <c r="AE22" s="122">
        <v>101</v>
      </c>
      <c r="AF22" s="122">
        <v>101</v>
      </c>
      <c r="AG22" s="21" t="s">
        <v>193</v>
      </c>
      <c r="AH22" s="140" t="s">
        <v>194</v>
      </c>
    </row>
    <row r="23" ht="107.25" customHeight="1" spans="1:34">
      <c r="A23" s="24">
        <v>2</v>
      </c>
      <c r="B23" s="48" t="s">
        <v>195</v>
      </c>
      <c r="C23" s="48" t="s">
        <v>196</v>
      </c>
      <c r="D23" s="49" t="s">
        <v>181</v>
      </c>
      <c r="E23" s="49" t="s">
        <v>197</v>
      </c>
      <c r="F23" s="24" t="s">
        <v>122</v>
      </c>
      <c r="G23" s="46" t="s">
        <v>123</v>
      </c>
      <c r="H23" s="46" t="s">
        <v>124</v>
      </c>
      <c r="I23" s="46">
        <v>4185212</v>
      </c>
      <c r="J23" s="91">
        <f>K23+P23+Q23+R23+S23+T23++U23+V23+W23</f>
        <v>70</v>
      </c>
      <c r="K23" s="92">
        <f t="shared" ref="K23:K30" si="11">SUM(L23:O23)</f>
        <v>70</v>
      </c>
      <c r="L23" s="91"/>
      <c r="M23" s="91">
        <v>70</v>
      </c>
      <c r="N23" s="46"/>
      <c r="O23" s="46"/>
      <c r="P23" s="89"/>
      <c r="Q23" s="89"/>
      <c r="R23" s="89"/>
      <c r="S23" s="89"/>
      <c r="T23" s="89"/>
      <c r="U23" s="89"/>
      <c r="V23" s="89"/>
      <c r="W23" s="89"/>
      <c r="X23" s="24" t="s">
        <v>125</v>
      </c>
      <c r="Y23" s="93" t="s">
        <v>127</v>
      </c>
      <c r="Z23" s="93" t="s">
        <v>127</v>
      </c>
      <c r="AA23" s="93" t="s">
        <v>127</v>
      </c>
      <c r="AB23" s="93" t="s">
        <v>126</v>
      </c>
      <c r="AC23" s="93" t="s">
        <v>126</v>
      </c>
      <c r="AD23" s="93">
        <v>282</v>
      </c>
      <c r="AE23" s="126">
        <v>900</v>
      </c>
      <c r="AF23" s="93">
        <v>900</v>
      </c>
      <c r="AG23" s="139" t="s">
        <v>198</v>
      </c>
      <c r="AH23" s="139" t="s">
        <v>199</v>
      </c>
    </row>
    <row r="24" ht="107.25" customHeight="1" spans="1:34">
      <c r="A24" s="24">
        <v>3</v>
      </c>
      <c r="B24" s="48" t="s">
        <v>200</v>
      </c>
      <c r="C24" s="48" t="s">
        <v>201</v>
      </c>
      <c r="D24" s="49" t="s">
        <v>132</v>
      </c>
      <c r="E24" s="49" t="s">
        <v>202</v>
      </c>
      <c r="F24" s="24" t="s">
        <v>122</v>
      </c>
      <c r="G24" s="46" t="s">
        <v>123</v>
      </c>
      <c r="H24" s="46" t="s">
        <v>124</v>
      </c>
      <c r="I24" s="46">
        <v>4185212</v>
      </c>
      <c r="J24" s="91">
        <f>K24+P24+Q24+R24+S24+T24++U24+V24+W24</f>
        <v>80</v>
      </c>
      <c r="K24" s="92">
        <f>SUM(L24:O24)</f>
        <v>80</v>
      </c>
      <c r="L24" s="91"/>
      <c r="M24" s="91">
        <v>80</v>
      </c>
      <c r="N24" s="46"/>
      <c r="O24" s="46"/>
      <c r="P24" s="89"/>
      <c r="Q24" s="89"/>
      <c r="R24" s="89"/>
      <c r="S24" s="89"/>
      <c r="T24" s="89"/>
      <c r="U24" s="89"/>
      <c r="V24" s="89"/>
      <c r="W24" s="89"/>
      <c r="X24" s="24" t="s">
        <v>125</v>
      </c>
      <c r="Y24" s="93" t="s">
        <v>127</v>
      </c>
      <c r="Z24" s="93" t="s">
        <v>127</v>
      </c>
      <c r="AA24" s="93" t="s">
        <v>127</v>
      </c>
      <c r="AB24" s="93" t="s">
        <v>126</v>
      </c>
      <c r="AC24" s="93" t="s">
        <v>126</v>
      </c>
      <c r="AD24" s="93">
        <v>209</v>
      </c>
      <c r="AE24" s="126">
        <v>567</v>
      </c>
      <c r="AF24" s="93">
        <v>567</v>
      </c>
      <c r="AG24" s="139" t="s">
        <v>203</v>
      </c>
      <c r="AH24" s="139" t="s">
        <v>204</v>
      </c>
    </row>
    <row r="25" ht="107.25" customHeight="1" spans="1:34">
      <c r="A25" s="24">
        <v>4</v>
      </c>
      <c r="B25" s="48" t="s">
        <v>205</v>
      </c>
      <c r="C25" s="48" t="s">
        <v>206</v>
      </c>
      <c r="D25" s="49" t="s">
        <v>120</v>
      </c>
      <c r="E25" s="49" t="s">
        <v>207</v>
      </c>
      <c r="F25" s="24" t="s">
        <v>122</v>
      </c>
      <c r="G25" s="46" t="s">
        <v>123</v>
      </c>
      <c r="H25" s="46" t="s">
        <v>124</v>
      </c>
      <c r="I25" s="46">
        <v>4185212</v>
      </c>
      <c r="J25" s="91">
        <f t="shared" ref="J25:J28" si="12">K25+P25+Q25+R25+S25+T25+U25+V25+W25</f>
        <v>100</v>
      </c>
      <c r="K25" s="92">
        <f>SUM(L25:O25)</f>
        <v>100</v>
      </c>
      <c r="L25" s="91"/>
      <c r="M25" s="91">
        <v>100</v>
      </c>
      <c r="N25" s="46"/>
      <c r="O25" s="46"/>
      <c r="P25" s="89"/>
      <c r="Q25" s="89"/>
      <c r="R25" s="89"/>
      <c r="S25" s="89"/>
      <c r="T25" s="89"/>
      <c r="U25" s="89"/>
      <c r="V25" s="89"/>
      <c r="W25" s="89"/>
      <c r="X25" s="24" t="s">
        <v>125</v>
      </c>
      <c r="Y25" s="93" t="s">
        <v>127</v>
      </c>
      <c r="Z25" s="93" t="s">
        <v>127</v>
      </c>
      <c r="AA25" s="93" t="s">
        <v>127</v>
      </c>
      <c r="AB25" s="93" t="s">
        <v>126</v>
      </c>
      <c r="AC25" s="93" t="s">
        <v>126</v>
      </c>
      <c r="AD25" s="93">
        <v>152</v>
      </c>
      <c r="AE25" s="126">
        <v>476</v>
      </c>
      <c r="AF25" s="93">
        <v>476</v>
      </c>
      <c r="AG25" s="139" t="s">
        <v>208</v>
      </c>
      <c r="AH25" s="139" t="s">
        <v>209</v>
      </c>
    </row>
    <row r="26" ht="107.25" customHeight="1" spans="1:34">
      <c r="A26" s="24">
        <v>5</v>
      </c>
      <c r="B26" s="48" t="s">
        <v>210</v>
      </c>
      <c r="C26" s="48" t="s">
        <v>211</v>
      </c>
      <c r="D26" s="49" t="s">
        <v>212</v>
      </c>
      <c r="E26" s="49" t="s">
        <v>213</v>
      </c>
      <c r="F26" s="24" t="s">
        <v>122</v>
      </c>
      <c r="G26" s="46" t="s">
        <v>123</v>
      </c>
      <c r="H26" s="46" t="s">
        <v>124</v>
      </c>
      <c r="I26" s="46">
        <v>4185212</v>
      </c>
      <c r="J26" s="91">
        <f>K26+P26+Q26+R26+S26+T26+U26+V26+W26</f>
        <v>70</v>
      </c>
      <c r="K26" s="92">
        <f>SUM(L26:O26)</f>
        <v>70</v>
      </c>
      <c r="L26" s="91"/>
      <c r="M26" s="91"/>
      <c r="N26" s="91"/>
      <c r="O26" s="91">
        <v>70</v>
      </c>
      <c r="P26" s="89"/>
      <c r="Q26" s="89"/>
      <c r="R26" s="89"/>
      <c r="S26" s="89"/>
      <c r="T26" s="89"/>
      <c r="U26" s="89"/>
      <c r="V26" s="89"/>
      <c r="W26" s="89"/>
      <c r="X26" s="24" t="s">
        <v>125</v>
      </c>
      <c r="Y26" s="93" t="s">
        <v>127</v>
      </c>
      <c r="Z26" s="93" t="s">
        <v>127</v>
      </c>
      <c r="AA26" s="93" t="s">
        <v>127</v>
      </c>
      <c r="AB26" s="93" t="s">
        <v>126</v>
      </c>
      <c r="AC26" s="93" t="s">
        <v>126</v>
      </c>
      <c r="AD26" s="93">
        <v>205</v>
      </c>
      <c r="AE26" s="126">
        <v>706</v>
      </c>
      <c r="AF26" s="93">
        <v>706</v>
      </c>
      <c r="AG26" s="139" t="s">
        <v>214</v>
      </c>
      <c r="AH26" s="139" t="s">
        <v>215</v>
      </c>
    </row>
    <row r="27" ht="162" customHeight="1" spans="1:34">
      <c r="A27" s="20">
        <v>6</v>
      </c>
      <c r="B27" s="34" t="s">
        <v>216</v>
      </c>
      <c r="C27" s="34" t="s">
        <v>217</v>
      </c>
      <c r="D27" s="35" t="s">
        <v>152</v>
      </c>
      <c r="E27" s="35" t="s">
        <v>218</v>
      </c>
      <c r="F27" s="24" t="s">
        <v>122</v>
      </c>
      <c r="G27" s="35" t="s">
        <v>141</v>
      </c>
      <c r="H27" s="35" t="s">
        <v>124</v>
      </c>
      <c r="I27" s="46">
        <v>4185212</v>
      </c>
      <c r="J27" s="91">
        <f>K27+P27+Q27+R27+S27+T27+U27+V27+W27</f>
        <v>1000</v>
      </c>
      <c r="K27" s="92">
        <f>SUM(L27:O27)</f>
        <v>0</v>
      </c>
      <c r="L27" s="46"/>
      <c r="M27" s="46"/>
      <c r="N27" s="46"/>
      <c r="O27" s="46"/>
      <c r="P27" s="89">
        <v>1000</v>
      </c>
      <c r="Q27" s="89"/>
      <c r="R27" s="89"/>
      <c r="S27" s="89"/>
      <c r="T27" s="89"/>
      <c r="U27" s="89"/>
      <c r="V27" s="89"/>
      <c r="W27" s="89"/>
      <c r="X27" s="24" t="s">
        <v>125</v>
      </c>
      <c r="Y27" s="33" t="s">
        <v>127</v>
      </c>
      <c r="Z27" s="33" t="s">
        <v>127</v>
      </c>
      <c r="AA27" s="33" t="s">
        <v>127</v>
      </c>
      <c r="AB27" s="33" t="s">
        <v>127</v>
      </c>
      <c r="AC27" s="33" t="s">
        <v>126</v>
      </c>
      <c r="AD27" s="33">
        <v>1121</v>
      </c>
      <c r="AE27" s="33">
        <v>3100</v>
      </c>
      <c r="AF27" s="33">
        <v>3100</v>
      </c>
      <c r="AG27" s="32" t="s">
        <v>219</v>
      </c>
      <c r="AH27" s="32" t="s">
        <v>220</v>
      </c>
    </row>
    <row r="28" ht="107.25" customHeight="1" spans="1:34">
      <c r="A28" s="20">
        <v>7</v>
      </c>
      <c r="B28" s="32" t="s">
        <v>221</v>
      </c>
      <c r="C28" s="32" t="s">
        <v>222</v>
      </c>
      <c r="D28" s="33" t="s">
        <v>152</v>
      </c>
      <c r="E28" s="33" t="s">
        <v>223</v>
      </c>
      <c r="F28" s="24" t="s">
        <v>122</v>
      </c>
      <c r="G28" s="33" t="s">
        <v>152</v>
      </c>
      <c r="H28" s="33" t="s">
        <v>224</v>
      </c>
      <c r="I28" s="93">
        <v>4185212</v>
      </c>
      <c r="J28" s="91">
        <f>K28+P28+Q28+R28+S28+T28+U28+V28+W28</f>
        <v>100</v>
      </c>
      <c r="K28" s="92">
        <f>SUM(L28:O28)</f>
        <v>100</v>
      </c>
      <c r="L28" s="93"/>
      <c r="M28" s="93"/>
      <c r="N28" s="93"/>
      <c r="O28" s="46">
        <v>100</v>
      </c>
      <c r="P28" s="89"/>
      <c r="Q28" s="89"/>
      <c r="R28" s="89"/>
      <c r="S28" s="89"/>
      <c r="T28" s="89"/>
      <c r="U28" s="89"/>
      <c r="V28" s="89"/>
      <c r="W28" s="89"/>
      <c r="X28" s="24" t="s">
        <v>125</v>
      </c>
      <c r="Y28" s="33" t="s">
        <v>127</v>
      </c>
      <c r="Z28" s="33" t="s">
        <v>127</v>
      </c>
      <c r="AA28" s="33" t="s">
        <v>126</v>
      </c>
      <c r="AB28" s="33" t="s">
        <v>127</v>
      </c>
      <c r="AC28" s="33" t="s">
        <v>126</v>
      </c>
      <c r="AD28" s="33">
        <v>73</v>
      </c>
      <c r="AE28" s="33">
        <v>222</v>
      </c>
      <c r="AF28" s="33">
        <v>222</v>
      </c>
      <c r="AG28" s="32" t="s">
        <v>225</v>
      </c>
      <c r="AH28" s="32" t="s">
        <v>226</v>
      </c>
    </row>
    <row r="29" ht="200" customHeight="1" spans="1:34">
      <c r="A29" s="20">
        <v>8</v>
      </c>
      <c r="B29" s="50" t="s">
        <v>227</v>
      </c>
      <c r="C29" s="51" t="s">
        <v>228</v>
      </c>
      <c r="D29" s="52" t="s">
        <v>229</v>
      </c>
      <c r="E29" s="52" t="s">
        <v>230</v>
      </c>
      <c r="F29" s="24" t="s">
        <v>122</v>
      </c>
      <c r="G29" s="24" t="s">
        <v>123</v>
      </c>
      <c r="H29" s="24" t="s">
        <v>124</v>
      </c>
      <c r="I29" s="24">
        <v>4185212</v>
      </c>
      <c r="J29" s="94">
        <f t="shared" ref="J29:J31" si="13">K29+P29+Q29+R29+S29+T29+U29+V29+W29</f>
        <v>377</v>
      </c>
      <c r="K29" s="95">
        <f>SUM(L29:O29)</f>
        <v>0</v>
      </c>
      <c r="L29" s="96"/>
      <c r="M29" s="96"/>
      <c r="N29" s="96"/>
      <c r="O29" s="97"/>
      <c r="P29" s="98">
        <v>77</v>
      </c>
      <c r="Q29" s="98"/>
      <c r="R29" s="98"/>
      <c r="S29" s="98"/>
      <c r="T29" s="98">
        <v>300</v>
      </c>
      <c r="U29" s="85"/>
      <c r="V29" s="85"/>
      <c r="W29" s="85"/>
      <c r="X29" s="24" t="s">
        <v>125</v>
      </c>
      <c r="Y29" s="24" t="s">
        <v>126</v>
      </c>
      <c r="Z29" s="24" t="s">
        <v>126</v>
      </c>
      <c r="AA29" s="24" t="s">
        <v>127</v>
      </c>
      <c r="AB29" s="24" t="s">
        <v>126</v>
      </c>
      <c r="AC29" s="24" t="s">
        <v>126</v>
      </c>
      <c r="AD29" s="127">
        <v>282</v>
      </c>
      <c r="AE29" s="122">
        <v>885</v>
      </c>
      <c r="AF29" s="122">
        <v>1679</v>
      </c>
      <c r="AG29" s="142" t="s">
        <v>231</v>
      </c>
      <c r="AH29" s="143" t="s">
        <v>232</v>
      </c>
    </row>
    <row r="30" ht="210" customHeight="1" spans="1:34">
      <c r="A30" s="24">
        <v>9</v>
      </c>
      <c r="B30" s="48" t="s">
        <v>233</v>
      </c>
      <c r="C30" s="48" t="s">
        <v>234</v>
      </c>
      <c r="D30" s="49" t="s">
        <v>212</v>
      </c>
      <c r="E30" s="49" t="s">
        <v>235</v>
      </c>
      <c r="F30" s="36" t="s">
        <v>122</v>
      </c>
      <c r="G30" s="46" t="s">
        <v>123</v>
      </c>
      <c r="H30" s="46" t="s">
        <v>124</v>
      </c>
      <c r="I30" s="46">
        <v>4185212</v>
      </c>
      <c r="J30" s="99">
        <f>K30+P30+Q30+R30+S30+T30+U30+V30+W30</f>
        <v>5253.17</v>
      </c>
      <c r="K30" s="95">
        <f>SUM(L30:O30)</f>
        <v>2885</v>
      </c>
      <c r="L30" s="97">
        <v>2885</v>
      </c>
      <c r="M30" s="97"/>
      <c r="N30" s="97"/>
      <c r="O30" s="97"/>
      <c r="P30" s="98">
        <v>2368.17</v>
      </c>
      <c r="Q30" s="85"/>
      <c r="R30" s="85"/>
      <c r="S30" s="85"/>
      <c r="T30" s="85"/>
      <c r="U30" s="85"/>
      <c r="V30" s="85"/>
      <c r="W30" s="85"/>
      <c r="X30" s="24" t="s">
        <v>125</v>
      </c>
      <c r="Y30" s="93" t="s">
        <v>127</v>
      </c>
      <c r="Z30" s="93" t="s">
        <v>127</v>
      </c>
      <c r="AA30" s="93" t="s">
        <v>127</v>
      </c>
      <c r="AB30" s="93" t="s">
        <v>126</v>
      </c>
      <c r="AC30" s="93" t="s">
        <v>126</v>
      </c>
      <c r="AD30" s="93">
        <v>3957</v>
      </c>
      <c r="AE30" s="126">
        <v>11860</v>
      </c>
      <c r="AF30" s="93">
        <v>11860</v>
      </c>
      <c r="AG30" s="139" t="s">
        <v>236</v>
      </c>
      <c r="AH30" s="139" t="s">
        <v>237</v>
      </c>
    </row>
    <row r="31" ht="172" customHeight="1" spans="1:34">
      <c r="A31" s="20">
        <v>10</v>
      </c>
      <c r="B31" s="48" t="s">
        <v>238</v>
      </c>
      <c r="C31" s="48" t="s">
        <v>239</v>
      </c>
      <c r="D31" s="49" t="s">
        <v>240</v>
      </c>
      <c r="E31" s="49" t="s">
        <v>241</v>
      </c>
      <c r="F31" s="49" t="s">
        <v>166</v>
      </c>
      <c r="G31" s="49" t="s">
        <v>242</v>
      </c>
      <c r="H31" s="49" t="s">
        <v>243</v>
      </c>
      <c r="I31" s="261" t="s">
        <v>244</v>
      </c>
      <c r="J31" s="100">
        <f>K31+P31+Q31+R31+S31+T31+U31+V31+W31</f>
        <v>7980</v>
      </c>
      <c r="K31" s="92">
        <f t="shared" ref="K31:K37" si="14">SUM(L31:O31)</f>
        <v>200</v>
      </c>
      <c r="L31" s="100"/>
      <c r="M31" s="100"/>
      <c r="N31" s="100">
        <v>200</v>
      </c>
      <c r="O31" s="100"/>
      <c r="P31" s="101">
        <v>7780</v>
      </c>
      <c r="Q31" s="114"/>
      <c r="R31" s="114"/>
      <c r="S31" s="114"/>
      <c r="T31" s="114"/>
      <c r="U31" s="114"/>
      <c r="V31" s="114"/>
      <c r="W31" s="114"/>
      <c r="X31" s="24" t="s">
        <v>125</v>
      </c>
      <c r="Y31" s="128" t="s">
        <v>127</v>
      </c>
      <c r="Z31" s="128" t="s">
        <v>126</v>
      </c>
      <c r="AA31" s="128" t="s">
        <v>127</v>
      </c>
      <c r="AB31" s="128" t="s">
        <v>126</v>
      </c>
      <c r="AC31" s="128" t="s">
        <v>126</v>
      </c>
      <c r="AD31" s="129">
        <v>3957</v>
      </c>
      <c r="AE31" s="129">
        <v>11860</v>
      </c>
      <c r="AF31" s="129">
        <v>11860</v>
      </c>
      <c r="AG31" s="144" t="s">
        <v>245</v>
      </c>
      <c r="AH31" s="144" t="s">
        <v>246</v>
      </c>
    </row>
    <row r="32" ht="103.5" customHeight="1" spans="1:34">
      <c r="A32" s="20">
        <v>11</v>
      </c>
      <c r="B32" s="22" t="s">
        <v>247</v>
      </c>
      <c r="C32" s="22" t="s">
        <v>248</v>
      </c>
      <c r="D32" s="15" t="s">
        <v>158</v>
      </c>
      <c r="E32" s="24" t="s">
        <v>249</v>
      </c>
      <c r="F32" s="24" t="s">
        <v>122</v>
      </c>
      <c r="G32" s="24" t="s">
        <v>123</v>
      </c>
      <c r="H32" s="24" t="s">
        <v>124</v>
      </c>
      <c r="I32" s="24">
        <v>4185212</v>
      </c>
      <c r="J32" s="15">
        <v>100</v>
      </c>
      <c r="K32" s="81">
        <f>SUM(L32:O32)</f>
        <v>100</v>
      </c>
      <c r="L32" s="24">
        <v>100</v>
      </c>
      <c r="M32" s="24"/>
      <c r="N32" s="24"/>
      <c r="O32" s="102"/>
      <c r="P32" s="85"/>
      <c r="Q32" s="85"/>
      <c r="R32" s="85"/>
      <c r="S32" s="85"/>
      <c r="T32" s="85"/>
      <c r="U32" s="85"/>
      <c r="V32" s="85"/>
      <c r="W32" s="115"/>
      <c r="X32" s="24" t="s">
        <v>125</v>
      </c>
      <c r="Y32" s="24" t="s">
        <v>126</v>
      </c>
      <c r="Z32" s="24" t="s">
        <v>126</v>
      </c>
      <c r="AA32" s="24" t="s">
        <v>127</v>
      </c>
      <c r="AB32" s="24" t="s">
        <v>126</v>
      </c>
      <c r="AC32" s="24" t="s">
        <v>126</v>
      </c>
      <c r="AD32" s="15">
        <v>85</v>
      </c>
      <c r="AE32" s="122">
        <v>195</v>
      </c>
      <c r="AF32" s="122">
        <v>195</v>
      </c>
      <c r="AG32" s="145" t="s">
        <v>250</v>
      </c>
      <c r="AH32" s="145" t="s">
        <v>251</v>
      </c>
    </row>
    <row r="33" ht="103.5" customHeight="1" spans="1:34">
      <c r="A33" s="20">
        <v>12</v>
      </c>
      <c r="B33" s="21" t="s">
        <v>252</v>
      </c>
      <c r="C33" s="21" t="s">
        <v>253</v>
      </c>
      <c r="D33" s="24" t="s">
        <v>132</v>
      </c>
      <c r="E33" s="24" t="s">
        <v>254</v>
      </c>
      <c r="F33" s="24" t="s">
        <v>122</v>
      </c>
      <c r="G33" s="24" t="s">
        <v>123</v>
      </c>
      <c r="H33" s="24" t="s">
        <v>124</v>
      </c>
      <c r="I33" s="24">
        <v>4185212</v>
      </c>
      <c r="J33" s="24">
        <v>150</v>
      </c>
      <c r="K33" s="81">
        <f>SUM(L33:O33)</f>
        <v>150</v>
      </c>
      <c r="L33" s="24">
        <v>150</v>
      </c>
      <c r="M33" s="24"/>
      <c r="N33" s="24"/>
      <c r="O33" s="36"/>
      <c r="P33" s="85"/>
      <c r="Q33" s="85"/>
      <c r="R33" s="85"/>
      <c r="S33" s="85"/>
      <c r="T33" s="85"/>
      <c r="U33" s="85"/>
      <c r="V33" s="85"/>
      <c r="W33" s="113"/>
      <c r="X33" s="24" t="s">
        <v>125</v>
      </c>
      <c r="Y33" s="24" t="s">
        <v>126</v>
      </c>
      <c r="Z33" s="24" t="s">
        <v>127</v>
      </c>
      <c r="AA33" s="24" t="s">
        <v>126</v>
      </c>
      <c r="AB33" s="24" t="s">
        <v>127</v>
      </c>
      <c r="AC33" s="24" t="s">
        <v>126</v>
      </c>
      <c r="AD33" s="15">
        <v>86</v>
      </c>
      <c r="AE33" s="122">
        <v>237</v>
      </c>
      <c r="AF33" s="122">
        <v>237</v>
      </c>
      <c r="AG33" s="134" t="s">
        <v>255</v>
      </c>
      <c r="AH33" s="134" t="s">
        <v>256</v>
      </c>
    </row>
    <row r="34" ht="96" customHeight="1" spans="1:34">
      <c r="A34" s="20">
        <v>13</v>
      </c>
      <c r="B34" s="21" t="s">
        <v>257</v>
      </c>
      <c r="C34" s="21" t="s">
        <v>258</v>
      </c>
      <c r="D34" s="24" t="s">
        <v>181</v>
      </c>
      <c r="E34" s="24" t="s">
        <v>259</v>
      </c>
      <c r="F34" s="24" t="s">
        <v>122</v>
      </c>
      <c r="G34" s="24" t="s">
        <v>123</v>
      </c>
      <c r="H34" s="24" t="s">
        <v>124</v>
      </c>
      <c r="I34" s="24">
        <v>4185212</v>
      </c>
      <c r="J34" s="24">
        <v>123</v>
      </c>
      <c r="K34" s="81">
        <f>SUM(L34:O34)</f>
        <v>75</v>
      </c>
      <c r="L34" s="24">
        <v>75</v>
      </c>
      <c r="M34" s="24"/>
      <c r="N34" s="24"/>
      <c r="O34" s="61"/>
      <c r="P34" s="85"/>
      <c r="Q34" s="85"/>
      <c r="R34" s="85"/>
      <c r="S34" s="85"/>
      <c r="T34" s="85"/>
      <c r="U34" s="85"/>
      <c r="V34" s="85"/>
      <c r="W34" s="116">
        <v>48</v>
      </c>
      <c r="X34" s="24" t="s">
        <v>125</v>
      </c>
      <c r="Y34" s="24" t="s">
        <v>126</v>
      </c>
      <c r="Z34" s="24" t="s">
        <v>126</v>
      </c>
      <c r="AA34" s="24" t="s">
        <v>127</v>
      </c>
      <c r="AB34" s="24" t="s">
        <v>126</v>
      </c>
      <c r="AC34" s="24" t="s">
        <v>126</v>
      </c>
      <c r="AD34" s="24">
        <v>27</v>
      </c>
      <c r="AE34" s="122">
        <v>90</v>
      </c>
      <c r="AF34" s="122">
        <v>90</v>
      </c>
      <c r="AG34" s="145" t="s">
        <v>260</v>
      </c>
      <c r="AH34" s="21" t="s">
        <v>261</v>
      </c>
    </row>
    <row r="35" ht="117.75" customHeight="1" spans="1:34">
      <c r="A35" s="20">
        <v>14</v>
      </c>
      <c r="B35" s="21" t="s">
        <v>262</v>
      </c>
      <c r="C35" s="22" t="s">
        <v>263</v>
      </c>
      <c r="D35" s="53" t="s">
        <v>132</v>
      </c>
      <c r="E35" s="53" t="s">
        <v>264</v>
      </c>
      <c r="F35" s="24" t="s">
        <v>122</v>
      </c>
      <c r="G35" s="24" t="s">
        <v>123</v>
      </c>
      <c r="H35" s="24" t="s">
        <v>124</v>
      </c>
      <c r="I35" s="24">
        <v>4185212</v>
      </c>
      <c r="J35" s="24">
        <v>200</v>
      </c>
      <c r="K35" s="81">
        <f>SUM(L35:O35)</f>
        <v>200</v>
      </c>
      <c r="L35" s="24">
        <v>200</v>
      </c>
      <c r="M35" s="24"/>
      <c r="N35" s="24"/>
      <c r="O35" s="36"/>
      <c r="P35" s="85"/>
      <c r="Q35" s="85"/>
      <c r="R35" s="85"/>
      <c r="S35" s="85"/>
      <c r="T35" s="85"/>
      <c r="U35" s="85"/>
      <c r="V35" s="85"/>
      <c r="W35" s="85"/>
      <c r="X35" s="24" t="s">
        <v>125</v>
      </c>
      <c r="Y35" s="24" t="s">
        <v>126</v>
      </c>
      <c r="Z35" s="24" t="s">
        <v>127</v>
      </c>
      <c r="AA35" s="24" t="s">
        <v>126</v>
      </c>
      <c r="AB35" s="24" t="s">
        <v>127</v>
      </c>
      <c r="AC35" s="24" t="s">
        <v>126</v>
      </c>
      <c r="AD35" s="24">
        <v>73</v>
      </c>
      <c r="AE35" s="122">
        <v>165</v>
      </c>
      <c r="AF35" s="24">
        <v>165</v>
      </c>
      <c r="AG35" s="134" t="s">
        <v>265</v>
      </c>
      <c r="AH35" s="134" t="s">
        <v>266</v>
      </c>
    </row>
    <row r="36" ht="29.25" customHeight="1" spans="1:34">
      <c r="A36" s="19" t="s">
        <v>267</v>
      </c>
      <c r="B36" s="14"/>
      <c r="C36" s="14"/>
      <c r="D36" s="15"/>
      <c r="E36" s="15"/>
      <c r="F36" s="15"/>
      <c r="G36" s="15"/>
      <c r="H36" s="15"/>
      <c r="I36" s="15"/>
      <c r="J36" s="18">
        <f t="shared" ref="J36:J40" si="15">K36+P36+Q36+R36+S36+T36+U36+V36+W36</f>
        <v>1880</v>
      </c>
      <c r="K36" s="81">
        <f>SUM(L36:O36)</f>
        <v>880</v>
      </c>
      <c r="L36" s="18">
        <f>SUM(L37:L49)</f>
        <v>880</v>
      </c>
      <c r="M36" s="18">
        <f t="shared" ref="M36:W36" si="16">SUM(M37:M49)</f>
        <v>0</v>
      </c>
      <c r="N36" s="18">
        <f>SUM(N37:N49)</f>
        <v>0</v>
      </c>
      <c r="O36" s="82">
        <f>SUM(O37:O49)</f>
        <v>0</v>
      </c>
      <c r="P36" s="81">
        <f>SUM(P37:P49)</f>
        <v>940</v>
      </c>
      <c r="Q36" s="81">
        <f>SUM(Q37:Q49)</f>
        <v>0</v>
      </c>
      <c r="R36" s="81">
        <f>SUM(R37:R49)</f>
        <v>0</v>
      </c>
      <c r="S36" s="81">
        <f>SUM(S37:S49)</f>
        <v>0</v>
      </c>
      <c r="T36" s="81">
        <f>SUM(T37:T49)</f>
        <v>0</v>
      </c>
      <c r="U36" s="81">
        <f>SUM(U37:U49)</f>
        <v>0</v>
      </c>
      <c r="V36" s="81">
        <f>SUM(V37:V49)</f>
        <v>0</v>
      </c>
      <c r="W36" s="81">
        <f>SUM(W37:W49)</f>
        <v>60</v>
      </c>
      <c r="X36" s="107"/>
      <c r="Y36" s="107"/>
      <c r="Z36" s="107"/>
      <c r="AA36" s="107"/>
      <c r="AB36" s="107"/>
      <c r="AC36" s="107"/>
      <c r="AD36" s="107"/>
      <c r="AE36" s="107"/>
      <c r="AF36" s="107"/>
      <c r="AG36" s="107"/>
      <c r="AH36" s="107"/>
    </row>
    <row r="37" ht="105.75" customHeight="1" spans="1:34">
      <c r="A37" s="20">
        <v>1</v>
      </c>
      <c r="B37" s="22" t="s">
        <v>268</v>
      </c>
      <c r="C37" s="22" t="s">
        <v>269</v>
      </c>
      <c r="D37" s="23" t="s">
        <v>120</v>
      </c>
      <c r="E37" s="23" t="s">
        <v>147</v>
      </c>
      <c r="F37" s="24" t="s">
        <v>122</v>
      </c>
      <c r="G37" s="24" t="s">
        <v>123</v>
      </c>
      <c r="H37" s="24" t="s">
        <v>124</v>
      </c>
      <c r="I37" s="24">
        <v>4185212</v>
      </c>
      <c r="J37" s="103">
        <v>120</v>
      </c>
      <c r="K37" s="81">
        <f>SUM(L37:O37)</f>
        <v>60</v>
      </c>
      <c r="L37" s="24">
        <v>60</v>
      </c>
      <c r="M37" s="24"/>
      <c r="N37" s="24"/>
      <c r="O37" s="104"/>
      <c r="P37" s="85"/>
      <c r="Q37" s="85"/>
      <c r="R37" s="85"/>
      <c r="S37" s="85"/>
      <c r="T37" s="85"/>
      <c r="U37" s="85"/>
      <c r="V37" s="85"/>
      <c r="W37" s="116">
        <v>60</v>
      </c>
      <c r="X37" s="24" t="s">
        <v>125</v>
      </c>
      <c r="Y37" s="24" t="s">
        <v>126</v>
      </c>
      <c r="Z37" s="24" t="s">
        <v>126</v>
      </c>
      <c r="AA37" s="24" t="s">
        <v>127</v>
      </c>
      <c r="AB37" s="24" t="s">
        <v>126</v>
      </c>
      <c r="AC37" s="24" t="s">
        <v>126</v>
      </c>
      <c r="AD37" s="127">
        <v>58</v>
      </c>
      <c r="AE37" s="122">
        <v>179</v>
      </c>
      <c r="AF37" s="122">
        <v>179</v>
      </c>
      <c r="AG37" s="145" t="s">
        <v>270</v>
      </c>
      <c r="AH37" s="22" t="s">
        <v>271</v>
      </c>
    </row>
    <row r="38" ht="105.75" customHeight="1" spans="1:35">
      <c r="A38" s="20">
        <v>2</v>
      </c>
      <c r="B38" s="54" t="s">
        <v>272</v>
      </c>
      <c r="C38" s="55" t="s">
        <v>273</v>
      </c>
      <c r="D38" s="56" t="s">
        <v>176</v>
      </c>
      <c r="E38" s="56" t="s">
        <v>176</v>
      </c>
      <c r="F38" s="56" t="s">
        <v>122</v>
      </c>
      <c r="G38" s="56" t="s">
        <v>274</v>
      </c>
      <c r="H38" s="56" t="s">
        <v>275</v>
      </c>
      <c r="I38" s="56">
        <v>2680800</v>
      </c>
      <c r="J38" s="56">
        <v>340</v>
      </c>
      <c r="K38" s="105"/>
      <c r="L38" s="56"/>
      <c r="M38" s="56"/>
      <c r="N38" s="56"/>
      <c r="O38" s="56"/>
      <c r="P38" s="105">
        <v>340</v>
      </c>
      <c r="Q38" s="105"/>
      <c r="R38" s="105"/>
      <c r="S38" s="105"/>
      <c r="T38" s="105"/>
      <c r="U38" s="105"/>
      <c r="V38" s="105"/>
      <c r="W38" s="105"/>
      <c r="X38" s="56" t="s">
        <v>125</v>
      </c>
      <c r="Y38" s="56" t="s">
        <v>127</v>
      </c>
      <c r="Z38" s="56" t="s">
        <v>126</v>
      </c>
      <c r="AA38" s="56" t="s">
        <v>126</v>
      </c>
      <c r="AB38" s="56" t="s">
        <v>126</v>
      </c>
      <c r="AC38" s="56" t="s">
        <v>126</v>
      </c>
      <c r="AD38" s="56">
        <v>45</v>
      </c>
      <c r="AE38" s="56">
        <v>143</v>
      </c>
      <c r="AF38" s="56">
        <v>143</v>
      </c>
      <c r="AG38" s="55" t="s">
        <v>276</v>
      </c>
      <c r="AH38" s="55" t="s">
        <v>277</v>
      </c>
      <c r="AI38" s="3" t="s">
        <v>136</v>
      </c>
    </row>
    <row r="39" ht="105.75" customHeight="1" spans="1:34">
      <c r="A39" s="20">
        <v>3</v>
      </c>
      <c r="B39" s="50" t="s">
        <v>278</v>
      </c>
      <c r="C39" s="37" t="s">
        <v>279</v>
      </c>
      <c r="D39" s="57" t="s">
        <v>152</v>
      </c>
      <c r="E39" s="39" t="s">
        <v>223</v>
      </c>
      <c r="F39" s="24" t="s">
        <v>122</v>
      </c>
      <c r="G39" s="24" t="s">
        <v>123</v>
      </c>
      <c r="H39" s="24" t="s">
        <v>124</v>
      </c>
      <c r="I39" s="24">
        <v>4185212</v>
      </c>
      <c r="J39" s="103">
        <f>K39+P39+Q39+R39+S39+T39+U39+V39+W39</f>
        <v>100</v>
      </c>
      <c r="K39" s="81">
        <f t="shared" ref="K39:K66" si="17">SUM(L39:O39)</f>
        <v>0</v>
      </c>
      <c r="L39" s="24"/>
      <c r="M39" s="24"/>
      <c r="N39" s="24"/>
      <c r="O39" s="104"/>
      <c r="P39" s="85">
        <v>100</v>
      </c>
      <c r="Q39" s="85"/>
      <c r="R39" s="85"/>
      <c r="S39" s="85"/>
      <c r="T39" s="85"/>
      <c r="U39" s="85"/>
      <c r="V39" s="85"/>
      <c r="W39" s="116"/>
      <c r="X39" s="24" t="s">
        <v>125</v>
      </c>
      <c r="Y39" s="24" t="s">
        <v>126</v>
      </c>
      <c r="Z39" s="24" t="s">
        <v>126</v>
      </c>
      <c r="AA39" s="24" t="s">
        <v>127</v>
      </c>
      <c r="AB39" s="24" t="s">
        <v>126</v>
      </c>
      <c r="AC39" s="24" t="s">
        <v>126</v>
      </c>
      <c r="AD39" s="33">
        <v>73</v>
      </c>
      <c r="AE39" s="33">
        <v>222</v>
      </c>
      <c r="AF39" s="33">
        <v>222</v>
      </c>
      <c r="AG39" s="51" t="s">
        <v>280</v>
      </c>
      <c r="AH39" s="51" t="s">
        <v>281</v>
      </c>
    </row>
    <row r="40" ht="105.75" customHeight="1" spans="1:34">
      <c r="A40" s="20">
        <v>4</v>
      </c>
      <c r="B40" s="58" t="s">
        <v>282</v>
      </c>
      <c r="C40" s="58" t="s">
        <v>283</v>
      </c>
      <c r="D40" s="52" t="s">
        <v>120</v>
      </c>
      <c r="E40" s="52" t="s">
        <v>284</v>
      </c>
      <c r="F40" s="24" t="s">
        <v>122</v>
      </c>
      <c r="G40" s="24" t="s">
        <v>123</v>
      </c>
      <c r="H40" s="24" t="s">
        <v>124</v>
      </c>
      <c r="I40" s="24">
        <v>4185212</v>
      </c>
      <c r="J40" s="103">
        <f>K40+P40+Q40+R40+S40+T40+U40+V40+W40</f>
        <v>500</v>
      </c>
      <c r="K40" s="81">
        <f>SUM(L40:O40)</f>
        <v>0</v>
      </c>
      <c r="L40" s="24"/>
      <c r="M40" s="24"/>
      <c r="N40" s="24"/>
      <c r="O40" s="104"/>
      <c r="P40" s="85">
        <v>500</v>
      </c>
      <c r="Q40" s="85"/>
      <c r="R40" s="85"/>
      <c r="S40" s="85"/>
      <c r="T40" s="85"/>
      <c r="U40" s="85"/>
      <c r="V40" s="85"/>
      <c r="W40" s="116"/>
      <c r="X40" s="24" t="s">
        <v>125</v>
      </c>
      <c r="Y40" s="24" t="s">
        <v>126</v>
      </c>
      <c r="Z40" s="24" t="s">
        <v>126</v>
      </c>
      <c r="AA40" s="24" t="s">
        <v>127</v>
      </c>
      <c r="AB40" s="24" t="s">
        <v>126</v>
      </c>
      <c r="AC40" s="24" t="s">
        <v>126</v>
      </c>
      <c r="AD40" s="127">
        <v>59</v>
      </c>
      <c r="AE40" s="122">
        <v>138</v>
      </c>
      <c r="AF40" s="122">
        <v>276</v>
      </c>
      <c r="AG40" s="50" t="s">
        <v>285</v>
      </c>
      <c r="AH40" s="58" t="s">
        <v>286</v>
      </c>
    </row>
    <row r="41" ht="91.5" customHeight="1" spans="1:34">
      <c r="A41" s="20">
        <v>5</v>
      </c>
      <c r="B41" s="21" t="s">
        <v>287</v>
      </c>
      <c r="C41" s="14" t="s">
        <v>288</v>
      </c>
      <c r="D41" s="23" t="s">
        <v>152</v>
      </c>
      <c r="E41" s="24" t="s">
        <v>289</v>
      </c>
      <c r="F41" s="24" t="s">
        <v>122</v>
      </c>
      <c r="G41" s="24" t="s">
        <v>123</v>
      </c>
      <c r="H41" s="24" t="s">
        <v>124</v>
      </c>
      <c r="I41" s="24">
        <v>4185212</v>
      </c>
      <c r="J41" s="15">
        <v>100</v>
      </c>
      <c r="K41" s="81">
        <f>SUM(L41:O41)</f>
        <v>100</v>
      </c>
      <c r="L41" s="24">
        <v>100</v>
      </c>
      <c r="M41" s="24"/>
      <c r="N41" s="24"/>
      <c r="O41" s="61"/>
      <c r="P41" s="85"/>
      <c r="Q41" s="85"/>
      <c r="R41" s="85"/>
      <c r="S41" s="85"/>
      <c r="T41" s="85"/>
      <c r="U41" s="85"/>
      <c r="V41" s="85"/>
      <c r="W41" s="116"/>
      <c r="X41" s="24" t="s">
        <v>125</v>
      </c>
      <c r="Y41" s="24" t="s">
        <v>126</v>
      </c>
      <c r="Z41" s="24" t="s">
        <v>126</v>
      </c>
      <c r="AA41" s="24" t="s">
        <v>127</v>
      </c>
      <c r="AB41" s="24" t="s">
        <v>126</v>
      </c>
      <c r="AC41" s="24" t="s">
        <v>126</v>
      </c>
      <c r="AD41" s="23">
        <v>48</v>
      </c>
      <c r="AE41" s="122">
        <v>160</v>
      </c>
      <c r="AF41" s="122">
        <v>160</v>
      </c>
      <c r="AG41" s="134" t="s">
        <v>290</v>
      </c>
      <c r="AH41" s="141" t="s">
        <v>291</v>
      </c>
    </row>
    <row r="42" ht="113.25" customHeight="1" spans="1:34">
      <c r="A42" s="20">
        <v>6</v>
      </c>
      <c r="B42" s="22" t="s">
        <v>292</v>
      </c>
      <c r="C42" s="21" t="s">
        <v>293</v>
      </c>
      <c r="D42" s="15" t="s">
        <v>158</v>
      </c>
      <c r="E42" s="15" t="s">
        <v>294</v>
      </c>
      <c r="F42" s="24" t="s">
        <v>122</v>
      </c>
      <c r="G42" s="24" t="s">
        <v>123</v>
      </c>
      <c r="H42" s="24" t="s">
        <v>124</v>
      </c>
      <c r="I42" s="24">
        <v>4185212</v>
      </c>
      <c r="J42" s="15">
        <v>100</v>
      </c>
      <c r="K42" s="81">
        <f>SUM(L42:O42)</f>
        <v>100</v>
      </c>
      <c r="L42" s="24">
        <v>100</v>
      </c>
      <c r="M42" s="24"/>
      <c r="N42" s="24"/>
      <c r="O42" s="61"/>
      <c r="P42" s="85"/>
      <c r="Q42" s="85"/>
      <c r="R42" s="85"/>
      <c r="S42" s="85"/>
      <c r="T42" s="85"/>
      <c r="U42" s="85"/>
      <c r="V42" s="85"/>
      <c r="W42" s="116"/>
      <c r="X42" s="24" t="s">
        <v>125</v>
      </c>
      <c r="Y42" s="24" t="s">
        <v>126</v>
      </c>
      <c r="Z42" s="24" t="s">
        <v>127</v>
      </c>
      <c r="AA42" s="24" t="s">
        <v>126</v>
      </c>
      <c r="AB42" s="24" t="s">
        <v>127</v>
      </c>
      <c r="AC42" s="24" t="s">
        <v>126</v>
      </c>
      <c r="AD42" s="15">
        <v>91</v>
      </c>
      <c r="AE42" s="122">
        <v>265</v>
      </c>
      <c r="AF42" s="122">
        <v>265</v>
      </c>
      <c r="AG42" s="145" t="s">
        <v>295</v>
      </c>
      <c r="AH42" s="145" t="s">
        <v>296</v>
      </c>
    </row>
    <row r="43" ht="120" customHeight="1" spans="1:34">
      <c r="A43" s="20">
        <v>7</v>
      </c>
      <c r="B43" s="21" t="s">
        <v>297</v>
      </c>
      <c r="C43" s="21" t="s">
        <v>298</v>
      </c>
      <c r="D43" s="15" t="s">
        <v>158</v>
      </c>
      <c r="E43" s="15" t="s">
        <v>299</v>
      </c>
      <c r="F43" s="24" t="s">
        <v>122</v>
      </c>
      <c r="G43" s="24" t="s">
        <v>123</v>
      </c>
      <c r="H43" s="24" t="s">
        <v>124</v>
      </c>
      <c r="I43" s="24">
        <v>4185212</v>
      </c>
      <c r="J43" s="15">
        <v>100</v>
      </c>
      <c r="K43" s="81">
        <f>SUM(L43:O43)</f>
        <v>100</v>
      </c>
      <c r="L43" s="24">
        <v>100</v>
      </c>
      <c r="M43" s="24"/>
      <c r="N43" s="24"/>
      <c r="O43" s="61"/>
      <c r="P43" s="85"/>
      <c r="Q43" s="85"/>
      <c r="R43" s="85"/>
      <c r="S43" s="85"/>
      <c r="T43" s="85"/>
      <c r="U43" s="85"/>
      <c r="V43" s="85"/>
      <c r="W43" s="116"/>
      <c r="X43" s="24" t="s">
        <v>125</v>
      </c>
      <c r="Y43" s="24" t="s">
        <v>126</v>
      </c>
      <c r="Z43" s="24" t="s">
        <v>127</v>
      </c>
      <c r="AA43" s="24" t="s">
        <v>126</v>
      </c>
      <c r="AB43" s="24" t="s">
        <v>127</v>
      </c>
      <c r="AC43" s="24" t="s">
        <v>126</v>
      </c>
      <c r="AD43" s="15">
        <v>73</v>
      </c>
      <c r="AE43" s="122">
        <v>189</v>
      </c>
      <c r="AF43" s="122">
        <v>189</v>
      </c>
      <c r="AG43" s="145" t="s">
        <v>300</v>
      </c>
      <c r="AH43" s="145" t="s">
        <v>301</v>
      </c>
    </row>
    <row r="44" ht="122.25" customHeight="1" spans="1:34">
      <c r="A44" s="20">
        <v>8</v>
      </c>
      <c r="B44" s="22" t="s">
        <v>302</v>
      </c>
      <c r="C44" s="21" t="s">
        <v>303</v>
      </c>
      <c r="D44" s="15" t="s">
        <v>158</v>
      </c>
      <c r="E44" s="15" t="s">
        <v>304</v>
      </c>
      <c r="F44" s="24" t="s">
        <v>122</v>
      </c>
      <c r="G44" s="24" t="s">
        <v>123</v>
      </c>
      <c r="H44" s="24" t="s">
        <v>124</v>
      </c>
      <c r="I44" s="24">
        <v>4185212</v>
      </c>
      <c r="J44" s="15">
        <v>100</v>
      </c>
      <c r="K44" s="81">
        <f>SUM(L44:O44)</f>
        <v>100</v>
      </c>
      <c r="L44" s="24">
        <v>100</v>
      </c>
      <c r="M44" s="24"/>
      <c r="N44" s="24"/>
      <c r="O44" s="36"/>
      <c r="P44" s="85"/>
      <c r="Q44" s="85"/>
      <c r="R44" s="85"/>
      <c r="S44" s="85"/>
      <c r="T44" s="85"/>
      <c r="U44" s="85"/>
      <c r="V44" s="85"/>
      <c r="W44" s="85"/>
      <c r="X44" s="24" t="s">
        <v>125</v>
      </c>
      <c r="Y44" s="24" t="s">
        <v>126</v>
      </c>
      <c r="Z44" s="24" t="s">
        <v>127</v>
      </c>
      <c r="AA44" s="24" t="s">
        <v>126</v>
      </c>
      <c r="AB44" s="24" t="s">
        <v>127</v>
      </c>
      <c r="AC44" s="24" t="s">
        <v>126</v>
      </c>
      <c r="AD44" s="15">
        <v>51</v>
      </c>
      <c r="AE44" s="122">
        <v>134</v>
      </c>
      <c r="AF44" s="24">
        <v>134</v>
      </c>
      <c r="AG44" s="145" t="s">
        <v>305</v>
      </c>
      <c r="AH44" s="145" t="s">
        <v>306</v>
      </c>
    </row>
    <row r="45" ht="128.25" customHeight="1" spans="1:34">
      <c r="A45" s="20">
        <v>9</v>
      </c>
      <c r="B45" s="21" t="s">
        <v>307</v>
      </c>
      <c r="C45" s="21" t="s">
        <v>308</v>
      </c>
      <c r="D45" s="24" t="s">
        <v>181</v>
      </c>
      <c r="E45" s="24" t="s">
        <v>309</v>
      </c>
      <c r="F45" s="24" t="s">
        <v>122</v>
      </c>
      <c r="G45" s="24" t="s">
        <v>123</v>
      </c>
      <c r="H45" s="24" t="s">
        <v>124</v>
      </c>
      <c r="I45" s="24">
        <v>4185212</v>
      </c>
      <c r="J45" s="24">
        <v>100</v>
      </c>
      <c r="K45" s="81">
        <f>SUM(L45:O45)</f>
        <v>100</v>
      </c>
      <c r="L45" s="24">
        <v>100</v>
      </c>
      <c r="M45" s="24"/>
      <c r="N45" s="24"/>
      <c r="O45" s="36"/>
      <c r="P45" s="85"/>
      <c r="Q45" s="85"/>
      <c r="R45" s="85"/>
      <c r="S45" s="85"/>
      <c r="T45" s="85"/>
      <c r="U45" s="85"/>
      <c r="V45" s="85"/>
      <c r="W45" s="85"/>
      <c r="X45" s="24" t="s">
        <v>125</v>
      </c>
      <c r="Y45" s="24" t="s">
        <v>126</v>
      </c>
      <c r="Z45" s="24" t="s">
        <v>127</v>
      </c>
      <c r="AA45" s="24" t="s">
        <v>126</v>
      </c>
      <c r="AB45" s="24" t="s">
        <v>127</v>
      </c>
      <c r="AC45" s="24" t="s">
        <v>126</v>
      </c>
      <c r="AD45" s="24">
        <v>86</v>
      </c>
      <c r="AE45" s="122">
        <v>280</v>
      </c>
      <c r="AF45" s="24">
        <v>280</v>
      </c>
      <c r="AG45" s="21" t="s">
        <v>310</v>
      </c>
      <c r="AH45" s="21" t="s">
        <v>311</v>
      </c>
    </row>
    <row r="46" ht="111" customHeight="1" spans="1:34">
      <c r="A46" s="20">
        <v>10</v>
      </c>
      <c r="B46" s="22" t="s">
        <v>312</v>
      </c>
      <c r="C46" s="22" t="s">
        <v>313</v>
      </c>
      <c r="D46" s="23" t="s">
        <v>212</v>
      </c>
      <c r="E46" s="23" t="s">
        <v>314</v>
      </c>
      <c r="F46" s="24" t="s">
        <v>122</v>
      </c>
      <c r="G46" s="24" t="s">
        <v>123</v>
      </c>
      <c r="H46" s="24" t="s">
        <v>124</v>
      </c>
      <c r="I46" s="24">
        <v>4185212</v>
      </c>
      <c r="J46" s="23">
        <v>50</v>
      </c>
      <c r="K46" s="81">
        <f>SUM(L46:O46)</f>
        <v>50</v>
      </c>
      <c r="L46" s="24">
        <v>50</v>
      </c>
      <c r="M46" s="24"/>
      <c r="N46" s="24"/>
      <c r="O46" s="36"/>
      <c r="P46" s="85"/>
      <c r="Q46" s="85"/>
      <c r="R46" s="85"/>
      <c r="S46" s="85"/>
      <c r="T46" s="85"/>
      <c r="U46" s="85"/>
      <c r="V46" s="85"/>
      <c r="W46" s="85"/>
      <c r="X46" s="24" t="s">
        <v>125</v>
      </c>
      <c r="Y46" s="24" t="s">
        <v>126</v>
      </c>
      <c r="Z46" s="24" t="s">
        <v>127</v>
      </c>
      <c r="AA46" s="24" t="s">
        <v>126</v>
      </c>
      <c r="AB46" s="24" t="s">
        <v>127</v>
      </c>
      <c r="AC46" s="24" t="s">
        <v>126</v>
      </c>
      <c r="AD46" s="23">
        <v>33</v>
      </c>
      <c r="AE46" s="122">
        <v>132</v>
      </c>
      <c r="AF46" s="24">
        <v>132</v>
      </c>
      <c r="AG46" s="145" t="s">
        <v>315</v>
      </c>
      <c r="AH46" s="145" t="s">
        <v>316</v>
      </c>
    </row>
    <row r="47" ht="117.75" customHeight="1" spans="1:34">
      <c r="A47" s="20">
        <v>11</v>
      </c>
      <c r="B47" s="22" t="s">
        <v>317</v>
      </c>
      <c r="C47" s="14" t="s">
        <v>318</v>
      </c>
      <c r="D47" s="53" t="s">
        <v>132</v>
      </c>
      <c r="E47" s="24" t="s">
        <v>319</v>
      </c>
      <c r="F47" s="24" t="s">
        <v>122</v>
      </c>
      <c r="G47" s="24" t="s">
        <v>123</v>
      </c>
      <c r="H47" s="24" t="s">
        <v>124</v>
      </c>
      <c r="I47" s="24">
        <v>4185212</v>
      </c>
      <c r="J47" s="106">
        <v>100</v>
      </c>
      <c r="K47" s="81">
        <f>SUM(L47:O47)</f>
        <v>100</v>
      </c>
      <c r="L47" s="24">
        <v>100</v>
      </c>
      <c r="M47" s="24"/>
      <c r="N47" s="24"/>
      <c r="O47" s="36"/>
      <c r="P47" s="85"/>
      <c r="Q47" s="85"/>
      <c r="R47" s="85"/>
      <c r="S47" s="85"/>
      <c r="T47" s="85"/>
      <c r="U47" s="85"/>
      <c r="V47" s="85"/>
      <c r="W47" s="85"/>
      <c r="X47" s="24" t="s">
        <v>125</v>
      </c>
      <c r="Y47" s="24" t="s">
        <v>126</v>
      </c>
      <c r="Z47" s="24" t="s">
        <v>127</v>
      </c>
      <c r="AA47" s="24" t="s">
        <v>126</v>
      </c>
      <c r="AB47" s="24" t="s">
        <v>127</v>
      </c>
      <c r="AC47" s="24" t="s">
        <v>126</v>
      </c>
      <c r="AD47" s="53">
        <v>101</v>
      </c>
      <c r="AE47" s="122">
        <v>284</v>
      </c>
      <c r="AF47" s="24">
        <v>284</v>
      </c>
      <c r="AG47" s="134" t="s">
        <v>320</v>
      </c>
      <c r="AH47" s="134" t="s">
        <v>321</v>
      </c>
    </row>
    <row r="48" ht="114" customHeight="1" spans="1:34">
      <c r="A48" s="20">
        <v>12</v>
      </c>
      <c r="B48" s="21" t="s">
        <v>322</v>
      </c>
      <c r="C48" s="14" t="s">
        <v>323</v>
      </c>
      <c r="D48" s="24" t="s">
        <v>152</v>
      </c>
      <c r="E48" s="24" t="s">
        <v>324</v>
      </c>
      <c r="F48" s="24" t="s">
        <v>122</v>
      </c>
      <c r="G48" s="24" t="s">
        <v>123</v>
      </c>
      <c r="H48" s="24" t="s">
        <v>124</v>
      </c>
      <c r="I48" s="24">
        <v>4185212</v>
      </c>
      <c r="J48" s="24">
        <v>100</v>
      </c>
      <c r="K48" s="81">
        <f>SUM(L48:O48)</f>
        <v>100</v>
      </c>
      <c r="L48" s="24">
        <v>100</v>
      </c>
      <c r="M48" s="24"/>
      <c r="N48" s="24"/>
      <c r="O48" s="36"/>
      <c r="P48" s="85"/>
      <c r="Q48" s="85"/>
      <c r="R48" s="85"/>
      <c r="S48" s="85"/>
      <c r="T48" s="85"/>
      <c r="U48" s="85"/>
      <c r="V48" s="85"/>
      <c r="W48" s="85"/>
      <c r="X48" s="24" t="s">
        <v>125</v>
      </c>
      <c r="Y48" s="24" t="s">
        <v>126</v>
      </c>
      <c r="Z48" s="24" t="s">
        <v>127</v>
      </c>
      <c r="AA48" s="24" t="s">
        <v>126</v>
      </c>
      <c r="AB48" s="24" t="s">
        <v>127</v>
      </c>
      <c r="AC48" s="24" t="s">
        <v>126</v>
      </c>
      <c r="AD48" s="15">
        <v>54</v>
      </c>
      <c r="AE48" s="122">
        <v>166</v>
      </c>
      <c r="AF48" s="24">
        <v>166</v>
      </c>
      <c r="AG48" s="134" t="s">
        <v>325</v>
      </c>
      <c r="AH48" s="141" t="s">
        <v>326</v>
      </c>
    </row>
    <row r="49" ht="112.5" customHeight="1" spans="1:34">
      <c r="A49" s="20">
        <v>13</v>
      </c>
      <c r="B49" s="22" t="s">
        <v>327</v>
      </c>
      <c r="C49" s="22" t="s">
        <v>328</v>
      </c>
      <c r="D49" s="23" t="s">
        <v>152</v>
      </c>
      <c r="E49" s="23" t="s">
        <v>218</v>
      </c>
      <c r="F49" s="24" t="s">
        <v>122</v>
      </c>
      <c r="G49" s="24" t="s">
        <v>123</v>
      </c>
      <c r="H49" s="24" t="s">
        <v>124</v>
      </c>
      <c r="I49" s="24">
        <v>4185212</v>
      </c>
      <c r="J49" s="24">
        <v>70</v>
      </c>
      <c r="K49" s="81">
        <f>SUM(L49:O49)</f>
        <v>70</v>
      </c>
      <c r="L49" s="24">
        <v>70</v>
      </c>
      <c r="M49" s="24"/>
      <c r="N49" s="24"/>
      <c r="O49" s="36"/>
      <c r="P49" s="85"/>
      <c r="Q49" s="85"/>
      <c r="R49" s="85"/>
      <c r="S49" s="85"/>
      <c r="T49" s="85"/>
      <c r="U49" s="85"/>
      <c r="V49" s="85"/>
      <c r="W49" s="85"/>
      <c r="X49" s="24" t="s">
        <v>125</v>
      </c>
      <c r="Y49" s="24" t="s">
        <v>126</v>
      </c>
      <c r="Z49" s="24" t="s">
        <v>127</v>
      </c>
      <c r="AA49" s="24" t="s">
        <v>126</v>
      </c>
      <c r="AB49" s="24" t="s">
        <v>127</v>
      </c>
      <c r="AC49" s="24" t="s">
        <v>126</v>
      </c>
      <c r="AD49" s="24">
        <v>70</v>
      </c>
      <c r="AE49" s="122">
        <v>199</v>
      </c>
      <c r="AF49" s="24">
        <v>199</v>
      </c>
      <c r="AG49" s="140" t="s">
        <v>329</v>
      </c>
      <c r="AH49" s="140" t="s">
        <v>330</v>
      </c>
    </row>
    <row r="50" ht="29.25" customHeight="1" spans="1:34">
      <c r="A50" s="19" t="s">
        <v>20</v>
      </c>
      <c r="B50" s="14"/>
      <c r="C50" s="14"/>
      <c r="D50" s="15"/>
      <c r="E50" s="15"/>
      <c r="F50" s="15"/>
      <c r="G50" s="15"/>
      <c r="H50" s="15"/>
      <c r="I50" s="15"/>
      <c r="J50" s="15"/>
      <c r="K50" s="81"/>
      <c r="L50" s="107"/>
      <c r="M50" s="107"/>
      <c r="N50" s="107"/>
      <c r="O50" s="108"/>
      <c r="P50" s="109"/>
      <c r="Q50" s="109"/>
      <c r="R50" s="109"/>
      <c r="S50" s="109"/>
      <c r="T50" s="109"/>
      <c r="U50" s="109"/>
      <c r="V50" s="109"/>
      <c r="W50" s="109"/>
      <c r="X50" s="24"/>
      <c r="Y50" s="107"/>
      <c r="Z50" s="107"/>
      <c r="AA50" s="107"/>
      <c r="AB50" s="107"/>
      <c r="AC50" s="107"/>
      <c r="AD50" s="107"/>
      <c r="AE50" s="107"/>
      <c r="AF50" s="107"/>
      <c r="AG50" s="107"/>
      <c r="AH50" s="107"/>
    </row>
    <row r="51" ht="29.25" customHeight="1" spans="1:34">
      <c r="A51" s="19" t="s">
        <v>21</v>
      </c>
      <c r="B51" s="14"/>
      <c r="C51" s="14"/>
      <c r="D51" s="15"/>
      <c r="E51" s="15"/>
      <c r="F51" s="15"/>
      <c r="G51" s="15"/>
      <c r="H51" s="15"/>
      <c r="I51" s="15"/>
      <c r="J51" s="15"/>
      <c r="K51" s="81"/>
      <c r="L51" s="107"/>
      <c r="M51" s="107"/>
      <c r="N51" s="107"/>
      <c r="O51" s="108"/>
      <c r="P51" s="109"/>
      <c r="Q51" s="109"/>
      <c r="R51" s="109"/>
      <c r="S51" s="109"/>
      <c r="T51" s="109"/>
      <c r="U51" s="109"/>
      <c r="V51" s="109"/>
      <c r="W51" s="109"/>
      <c r="X51" s="24"/>
      <c r="Y51" s="107"/>
      <c r="Z51" s="107"/>
      <c r="AA51" s="107"/>
      <c r="AB51" s="107"/>
      <c r="AC51" s="107"/>
      <c r="AD51" s="107"/>
      <c r="AE51" s="107"/>
      <c r="AF51" s="107"/>
      <c r="AG51" s="107"/>
      <c r="AH51" s="107"/>
    </row>
    <row r="52" ht="29.25" customHeight="1" spans="1:34">
      <c r="A52" s="19" t="s">
        <v>22</v>
      </c>
      <c r="B52" s="14"/>
      <c r="C52" s="14"/>
      <c r="D52" s="15"/>
      <c r="E52" s="15"/>
      <c r="F52" s="15"/>
      <c r="G52" s="15"/>
      <c r="H52" s="15"/>
      <c r="I52" s="15"/>
      <c r="J52" s="15"/>
      <c r="K52" s="81"/>
      <c r="L52" s="107"/>
      <c r="M52" s="107"/>
      <c r="N52" s="107"/>
      <c r="O52" s="108"/>
      <c r="P52" s="109"/>
      <c r="Q52" s="109"/>
      <c r="R52" s="109"/>
      <c r="S52" s="109"/>
      <c r="T52" s="109"/>
      <c r="U52" s="109"/>
      <c r="V52" s="109"/>
      <c r="W52" s="109"/>
      <c r="X52" s="24"/>
      <c r="Y52" s="107"/>
      <c r="Z52" s="107"/>
      <c r="AA52" s="107"/>
      <c r="AB52" s="107"/>
      <c r="AC52" s="107"/>
      <c r="AD52" s="107"/>
      <c r="AE52" s="107"/>
      <c r="AF52" s="107"/>
      <c r="AG52" s="107"/>
      <c r="AH52" s="107"/>
    </row>
    <row r="53" ht="29.25" customHeight="1" spans="1:34">
      <c r="A53" s="19" t="s">
        <v>23</v>
      </c>
      <c r="B53" s="14"/>
      <c r="C53" s="14"/>
      <c r="D53" s="15"/>
      <c r="E53" s="15"/>
      <c r="F53" s="15"/>
      <c r="G53" s="15"/>
      <c r="H53" s="15"/>
      <c r="I53" s="15"/>
      <c r="J53" s="18">
        <f>K53+P53+Q53+R53+S53+T53+U53+V53+W53</f>
        <v>1753</v>
      </c>
      <c r="K53" s="81">
        <f>SUM(L53:O53)</f>
        <v>350</v>
      </c>
      <c r="L53" s="18">
        <f>SUM(L54:L63)</f>
        <v>270</v>
      </c>
      <c r="M53" s="18">
        <f t="shared" ref="M53:W53" si="18">SUM(M54:M63)</f>
        <v>0</v>
      </c>
      <c r="N53" s="18">
        <f>SUM(N54:N63)</f>
        <v>0</v>
      </c>
      <c r="O53" s="82">
        <f>SUM(O54:O63)</f>
        <v>80</v>
      </c>
      <c r="P53" s="81">
        <f>SUM(P54:P63)</f>
        <v>1223</v>
      </c>
      <c r="Q53" s="81">
        <f>SUM(Q54:Q63)</f>
        <v>0</v>
      </c>
      <c r="R53" s="81">
        <f>SUM(R54:R63)</f>
        <v>0</v>
      </c>
      <c r="S53" s="81">
        <f>SUM(S54:S63)</f>
        <v>0</v>
      </c>
      <c r="T53" s="81">
        <f>SUM(T54:T63)</f>
        <v>20</v>
      </c>
      <c r="U53" s="81">
        <f>SUM(U54:U63)</f>
        <v>0</v>
      </c>
      <c r="V53" s="81">
        <f>SUM(V54:V63)</f>
        <v>0</v>
      </c>
      <c r="W53" s="81">
        <f>SUM(W54:W63)</f>
        <v>160</v>
      </c>
      <c r="X53" s="107"/>
      <c r="Y53" s="107"/>
      <c r="Z53" s="107"/>
      <c r="AA53" s="107"/>
      <c r="AB53" s="107"/>
      <c r="AC53" s="107"/>
      <c r="AD53" s="107"/>
      <c r="AE53" s="107"/>
      <c r="AF53" s="107"/>
      <c r="AG53" s="107"/>
      <c r="AH53" s="107"/>
    </row>
    <row r="54" ht="84" customHeight="1" spans="1:35">
      <c r="A54" s="25">
        <v>1</v>
      </c>
      <c r="B54" s="59" t="s">
        <v>331</v>
      </c>
      <c r="C54" s="60" t="s">
        <v>332</v>
      </c>
      <c r="D54" s="61" t="s">
        <v>181</v>
      </c>
      <c r="E54" s="62" t="s">
        <v>309</v>
      </c>
      <c r="F54" s="36" t="s">
        <v>122</v>
      </c>
      <c r="G54" s="36" t="s">
        <v>123</v>
      </c>
      <c r="H54" s="36" t="s">
        <v>124</v>
      </c>
      <c r="I54" s="36">
        <v>4185212</v>
      </c>
      <c r="J54" s="110">
        <f t="shared" ref="J54:J60" si="19">K54+P54+Q54+R54+S54+T54+U54+V54+W54</f>
        <v>103</v>
      </c>
      <c r="K54" s="81">
        <f t="shared" ref="K54:K60" si="20">SUM(L54:O54)</f>
        <v>0</v>
      </c>
      <c r="L54" s="36"/>
      <c r="M54" s="36"/>
      <c r="N54" s="36"/>
      <c r="O54" s="61"/>
      <c r="P54" s="85">
        <v>73</v>
      </c>
      <c r="Q54" s="85"/>
      <c r="R54" s="85"/>
      <c r="S54" s="85"/>
      <c r="T54" s="85"/>
      <c r="U54" s="85"/>
      <c r="V54" s="85"/>
      <c r="W54" s="116">
        <v>30</v>
      </c>
      <c r="X54" s="24" t="s">
        <v>125</v>
      </c>
      <c r="Y54" s="117" t="s">
        <v>127</v>
      </c>
      <c r="Z54" s="117" t="s">
        <v>126</v>
      </c>
      <c r="AA54" s="117" t="s">
        <v>127</v>
      </c>
      <c r="AB54" s="117" t="s">
        <v>126</v>
      </c>
      <c r="AC54" s="117" t="s">
        <v>126</v>
      </c>
      <c r="AD54" s="127">
        <v>84</v>
      </c>
      <c r="AE54" s="122">
        <v>279</v>
      </c>
      <c r="AF54" s="122">
        <v>279</v>
      </c>
      <c r="AG54" s="22" t="s">
        <v>333</v>
      </c>
      <c r="AH54" s="22" t="s">
        <v>334</v>
      </c>
      <c r="AI54" s="3" t="s">
        <v>136</v>
      </c>
    </row>
    <row r="55" ht="60" customHeight="1" spans="1:34">
      <c r="A55" s="20">
        <v>2</v>
      </c>
      <c r="B55" s="63" t="s">
        <v>335</v>
      </c>
      <c r="C55" s="58" t="s">
        <v>336</v>
      </c>
      <c r="D55" s="52" t="s">
        <v>120</v>
      </c>
      <c r="E55" s="52" t="s">
        <v>337</v>
      </c>
      <c r="F55" s="24" t="s">
        <v>122</v>
      </c>
      <c r="G55" s="24" t="s">
        <v>123</v>
      </c>
      <c r="H55" s="24" t="s">
        <v>124</v>
      </c>
      <c r="I55" s="24">
        <v>4185212</v>
      </c>
      <c r="J55" s="103">
        <f>K55+P55+Q55+R55+S55+T55+U55+V55+W55</f>
        <v>400</v>
      </c>
      <c r="K55" s="81">
        <f>SUM(L55:O55)</f>
        <v>0</v>
      </c>
      <c r="L55" s="24"/>
      <c r="M55" s="24"/>
      <c r="N55" s="24"/>
      <c r="O55" s="61"/>
      <c r="P55" s="85">
        <v>400</v>
      </c>
      <c r="Q55" s="85"/>
      <c r="R55" s="85"/>
      <c r="S55" s="85"/>
      <c r="T55" s="85"/>
      <c r="U55" s="85"/>
      <c r="V55" s="85"/>
      <c r="W55" s="116"/>
      <c r="X55" s="24" t="s">
        <v>125</v>
      </c>
      <c r="Y55" s="24" t="s">
        <v>126</v>
      </c>
      <c r="Z55" s="24" t="s">
        <v>127</v>
      </c>
      <c r="AA55" s="24" t="s">
        <v>126</v>
      </c>
      <c r="AB55" s="24" t="s">
        <v>127</v>
      </c>
      <c r="AC55" s="24" t="s">
        <v>126</v>
      </c>
      <c r="AD55" s="127">
        <v>47</v>
      </c>
      <c r="AE55" s="122">
        <v>125</v>
      </c>
      <c r="AF55" s="122">
        <v>362</v>
      </c>
      <c r="AG55" s="50" t="s">
        <v>338</v>
      </c>
      <c r="AH55" s="50" t="s">
        <v>339</v>
      </c>
    </row>
    <row r="56" ht="58" customHeight="1" spans="1:35">
      <c r="A56" s="20">
        <v>3</v>
      </c>
      <c r="B56" s="56" t="s">
        <v>340</v>
      </c>
      <c r="C56" s="56" t="s">
        <v>341</v>
      </c>
      <c r="D56" s="56" t="s">
        <v>212</v>
      </c>
      <c r="E56" s="56" t="s">
        <v>342</v>
      </c>
      <c r="F56" s="56" t="s">
        <v>122</v>
      </c>
      <c r="G56" s="56" t="s">
        <v>343</v>
      </c>
      <c r="H56" s="56" t="s">
        <v>344</v>
      </c>
      <c r="I56" s="56">
        <v>13509190563</v>
      </c>
      <c r="J56" s="111">
        <f>K56+P56+Q56+R56+S56+T56+U56+V56+W56</f>
        <v>150</v>
      </c>
      <c r="K56" s="81">
        <f>SUM(L56:O56)</f>
        <v>0</v>
      </c>
      <c r="L56" s="56"/>
      <c r="M56" s="56"/>
      <c r="N56" s="56"/>
      <c r="O56" s="56"/>
      <c r="P56" s="105">
        <v>150</v>
      </c>
      <c r="Q56" s="105"/>
      <c r="R56" s="105"/>
      <c r="S56" s="105"/>
      <c r="T56" s="105"/>
      <c r="U56" s="105"/>
      <c r="V56" s="105"/>
      <c r="W56" s="105"/>
      <c r="X56" s="117" t="s">
        <v>125</v>
      </c>
      <c r="Y56" s="117" t="s">
        <v>127</v>
      </c>
      <c r="Z56" s="117" t="s">
        <v>127</v>
      </c>
      <c r="AA56" s="117" t="s">
        <v>127</v>
      </c>
      <c r="AB56" s="117" t="s">
        <v>127</v>
      </c>
      <c r="AC56" s="117" t="s">
        <v>126</v>
      </c>
      <c r="AD56" s="117">
        <v>92</v>
      </c>
      <c r="AE56" s="130">
        <v>328</v>
      </c>
      <c r="AF56" s="130">
        <v>328</v>
      </c>
      <c r="AG56" s="117" t="s">
        <v>345</v>
      </c>
      <c r="AH56" s="117" t="s">
        <v>346</v>
      </c>
      <c r="AI56" s="3" t="s">
        <v>136</v>
      </c>
    </row>
    <row r="57" ht="58" customHeight="1" spans="1:35">
      <c r="A57" s="20">
        <v>4</v>
      </c>
      <c r="B57" s="56" t="s">
        <v>347</v>
      </c>
      <c r="C57" s="56" t="s">
        <v>341</v>
      </c>
      <c r="D57" s="56" t="s">
        <v>181</v>
      </c>
      <c r="E57" s="56" t="s">
        <v>348</v>
      </c>
      <c r="F57" s="56" t="s">
        <v>122</v>
      </c>
      <c r="G57" s="56" t="s">
        <v>343</v>
      </c>
      <c r="H57" s="56" t="s">
        <v>349</v>
      </c>
      <c r="I57" s="56">
        <v>13909199876</v>
      </c>
      <c r="J57" s="111">
        <f>K57+P57+Q57+R57+S57+T57+U57+V57+W57</f>
        <v>150</v>
      </c>
      <c r="K57" s="81">
        <f>SUM(L57:O57)</f>
        <v>0</v>
      </c>
      <c r="L57" s="56"/>
      <c r="M57" s="56"/>
      <c r="N57" s="56"/>
      <c r="O57" s="56"/>
      <c r="P57" s="105">
        <v>150</v>
      </c>
      <c r="Q57" s="105"/>
      <c r="R57" s="105"/>
      <c r="S57" s="105"/>
      <c r="T57" s="105"/>
      <c r="U57" s="105"/>
      <c r="V57" s="105"/>
      <c r="W57" s="105"/>
      <c r="X57" s="117" t="s">
        <v>125</v>
      </c>
      <c r="Y57" s="117" t="s">
        <v>127</v>
      </c>
      <c r="Z57" s="117" t="s">
        <v>127</v>
      </c>
      <c r="AA57" s="117" t="s">
        <v>127</v>
      </c>
      <c r="AB57" s="117" t="s">
        <v>127</v>
      </c>
      <c r="AC57" s="117" t="s">
        <v>126</v>
      </c>
      <c r="AD57" s="117">
        <v>29</v>
      </c>
      <c r="AE57" s="130">
        <v>99</v>
      </c>
      <c r="AF57" s="130">
        <v>99</v>
      </c>
      <c r="AG57" s="117" t="s">
        <v>345</v>
      </c>
      <c r="AH57" s="117" t="s">
        <v>350</v>
      </c>
      <c r="AI57" s="3" t="s">
        <v>136</v>
      </c>
    </row>
    <row r="58" ht="58" customHeight="1" spans="1:35">
      <c r="A58" s="20">
        <v>5</v>
      </c>
      <c r="B58" s="56" t="s">
        <v>351</v>
      </c>
      <c r="C58" s="56" t="s">
        <v>341</v>
      </c>
      <c r="D58" s="56" t="s">
        <v>152</v>
      </c>
      <c r="E58" s="56" t="s">
        <v>153</v>
      </c>
      <c r="F58" s="56" t="s">
        <v>122</v>
      </c>
      <c r="G58" s="56" t="s">
        <v>343</v>
      </c>
      <c r="H58" s="56" t="s">
        <v>352</v>
      </c>
      <c r="I58" s="56">
        <v>13571584100</v>
      </c>
      <c r="J58" s="111">
        <f>K58+P58+Q58+R58+S58+T58+U58+V58+W58</f>
        <v>150</v>
      </c>
      <c r="K58" s="81">
        <f>SUM(L58:O58)</f>
        <v>0</v>
      </c>
      <c r="L58" s="56"/>
      <c r="M58" s="56"/>
      <c r="N58" s="56"/>
      <c r="O58" s="56"/>
      <c r="P58" s="105">
        <v>150</v>
      </c>
      <c r="Q58" s="105"/>
      <c r="R58" s="105"/>
      <c r="S58" s="105"/>
      <c r="T58" s="105"/>
      <c r="U58" s="105"/>
      <c r="V58" s="105"/>
      <c r="W58" s="105"/>
      <c r="X58" s="117" t="s">
        <v>125</v>
      </c>
      <c r="Y58" s="117" t="s">
        <v>127</v>
      </c>
      <c r="Z58" s="117" t="s">
        <v>127</v>
      </c>
      <c r="AA58" s="117" t="s">
        <v>127</v>
      </c>
      <c r="AB58" s="117" t="s">
        <v>127</v>
      </c>
      <c r="AC58" s="117" t="s">
        <v>126</v>
      </c>
      <c r="AD58" s="117">
        <v>62</v>
      </c>
      <c r="AE58" s="130">
        <v>216</v>
      </c>
      <c r="AF58" s="130">
        <v>216</v>
      </c>
      <c r="AG58" s="117" t="s">
        <v>345</v>
      </c>
      <c r="AH58" s="117" t="s">
        <v>353</v>
      </c>
      <c r="AI58" s="3" t="s">
        <v>136</v>
      </c>
    </row>
    <row r="59" ht="58" customHeight="1" spans="1:35">
      <c r="A59" s="20">
        <v>6</v>
      </c>
      <c r="B59" s="56" t="s">
        <v>354</v>
      </c>
      <c r="C59" s="56" t="s">
        <v>341</v>
      </c>
      <c r="D59" s="56" t="s">
        <v>132</v>
      </c>
      <c r="E59" s="56" t="s">
        <v>254</v>
      </c>
      <c r="F59" s="56" t="s">
        <v>122</v>
      </c>
      <c r="G59" s="56" t="s">
        <v>343</v>
      </c>
      <c r="H59" s="56" t="s">
        <v>355</v>
      </c>
      <c r="I59" s="56">
        <v>15353321698</v>
      </c>
      <c r="J59" s="111">
        <f>K59+P59+Q59+R59+S59+T59+U59+V59+W59</f>
        <v>150</v>
      </c>
      <c r="K59" s="81">
        <f>SUM(L59:O59)</f>
        <v>0</v>
      </c>
      <c r="L59" s="56"/>
      <c r="M59" s="56"/>
      <c r="N59" s="56"/>
      <c r="O59" s="56"/>
      <c r="P59" s="105">
        <v>150</v>
      </c>
      <c r="Q59" s="105"/>
      <c r="R59" s="105"/>
      <c r="S59" s="105"/>
      <c r="T59" s="105"/>
      <c r="U59" s="105"/>
      <c r="V59" s="105"/>
      <c r="W59" s="105"/>
      <c r="X59" s="117" t="s">
        <v>125</v>
      </c>
      <c r="Y59" s="117" t="s">
        <v>127</v>
      </c>
      <c r="Z59" s="117" t="s">
        <v>127</v>
      </c>
      <c r="AA59" s="117" t="s">
        <v>127</v>
      </c>
      <c r="AB59" s="117" t="s">
        <v>127</v>
      </c>
      <c r="AC59" s="117" t="s">
        <v>126</v>
      </c>
      <c r="AD59" s="117">
        <v>84</v>
      </c>
      <c r="AE59" s="130">
        <v>235</v>
      </c>
      <c r="AF59" s="130">
        <v>235</v>
      </c>
      <c r="AG59" s="120" t="s">
        <v>345</v>
      </c>
      <c r="AH59" s="117" t="s">
        <v>356</v>
      </c>
      <c r="AI59" s="3" t="s">
        <v>136</v>
      </c>
    </row>
    <row r="60" ht="66" customHeight="1" spans="1:35">
      <c r="A60" s="20">
        <v>7</v>
      </c>
      <c r="B60" s="64" t="s">
        <v>357</v>
      </c>
      <c r="C60" s="64" t="s">
        <v>341</v>
      </c>
      <c r="D60" s="64" t="s">
        <v>120</v>
      </c>
      <c r="E60" s="64" t="s">
        <v>358</v>
      </c>
      <c r="F60" s="64" t="s">
        <v>122</v>
      </c>
      <c r="G60" s="56" t="s">
        <v>343</v>
      </c>
      <c r="H60" s="56" t="s">
        <v>359</v>
      </c>
      <c r="I60" s="56">
        <v>4199581</v>
      </c>
      <c r="J60" s="111">
        <f>K60+P60+Q60+R60+S60+T60+U60+V60+W60</f>
        <v>150</v>
      </c>
      <c r="K60" s="81">
        <f>SUM(L60:O60)</f>
        <v>0</v>
      </c>
      <c r="L60" s="56"/>
      <c r="M60" s="56"/>
      <c r="N60" s="56"/>
      <c r="O60" s="56"/>
      <c r="P60" s="105">
        <v>150</v>
      </c>
      <c r="Q60" s="105"/>
      <c r="R60" s="105"/>
      <c r="S60" s="105"/>
      <c r="T60" s="105"/>
      <c r="U60" s="105"/>
      <c r="V60" s="105"/>
      <c r="W60" s="105"/>
      <c r="X60" s="118" t="s">
        <v>125</v>
      </c>
      <c r="Y60" s="118" t="s">
        <v>127</v>
      </c>
      <c r="Z60" s="118" t="s">
        <v>127</v>
      </c>
      <c r="AA60" s="118" t="s">
        <v>127</v>
      </c>
      <c r="AB60" s="118" t="s">
        <v>127</v>
      </c>
      <c r="AC60" s="118" t="s">
        <v>126</v>
      </c>
      <c r="AD60" s="118">
        <v>52</v>
      </c>
      <c r="AE60" s="131">
        <v>174</v>
      </c>
      <c r="AF60" s="131">
        <v>174</v>
      </c>
      <c r="AG60" s="146" t="s">
        <v>345</v>
      </c>
      <c r="AH60" s="118" t="s">
        <v>360</v>
      </c>
      <c r="AI60" s="3" t="s">
        <v>136</v>
      </c>
    </row>
    <row r="61" ht="79" customHeight="1" spans="1:34">
      <c r="A61" s="65">
        <v>8</v>
      </c>
      <c r="B61" s="66" t="s">
        <v>361</v>
      </c>
      <c r="C61" s="66" t="s">
        <v>362</v>
      </c>
      <c r="D61" s="67" t="s">
        <v>176</v>
      </c>
      <c r="E61" s="68" t="s">
        <v>363</v>
      </c>
      <c r="F61" s="67" t="s">
        <v>122</v>
      </c>
      <c r="G61" s="67" t="s">
        <v>364</v>
      </c>
      <c r="H61" s="67" t="s">
        <v>365</v>
      </c>
      <c r="I61" s="67">
        <v>4182171</v>
      </c>
      <c r="J61" s="67">
        <v>20</v>
      </c>
      <c r="K61" s="105"/>
      <c r="L61" s="67"/>
      <c r="M61" s="67"/>
      <c r="N61" s="67"/>
      <c r="O61" s="67"/>
      <c r="P61" s="105"/>
      <c r="Q61" s="105"/>
      <c r="R61" s="105"/>
      <c r="S61" s="105"/>
      <c r="T61" s="105">
        <v>20</v>
      </c>
      <c r="U61" s="105"/>
      <c r="V61" s="105"/>
      <c r="W61" s="119"/>
      <c r="X61" s="120" t="s">
        <v>125</v>
      </c>
      <c r="Y61" s="120" t="s">
        <v>127</v>
      </c>
      <c r="Z61" s="120" t="s">
        <v>126</v>
      </c>
      <c r="AA61" s="120" t="s">
        <v>126</v>
      </c>
      <c r="AB61" s="120" t="s">
        <v>126</v>
      </c>
      <c r="AC61" s="120" t="s">
        <v>126</v>
      </c>
      <c r="AD61" s="120"/>
      <c r="AE61" s="120">
        <v>50</v>
      </c>
      <c r="AF61" s="120">
        <v>100</v>
      </c>
      <c r="AG61" s="120" t="s">
        <v>366</v>
      </c>
      <c r="AH61" s="120" t="s">
        <v>367</v>
      </c>
    </row>
    <row r="62" ht="69" customHeight="1" spans="1:35">
      <c r="A62" s="65">
        <v>9</v>
      </c>
      <c r="B62" s="69" t="s">
        <v>368</v>
      </c>
      <c r="C62" s="70" t="s">
        <v>369</v>
      </c>
      <c r="D62" s="71" t="s">
        <v>120</v>
      </c>
      <c r="E62" s="71" t="s">
        <v>207</v>
      </c>
      <c r="F62" s="36" t="s">
        <v>122</v>
      </c>
      <c r="G62" s="36" t="s">
        <v>123</v>
      </c>
      <c r="H62" s="36" t="s">
        <v>124</v>
      </c>
      <c r="I62" s="36">
        <v>4185212</v>
      </c>
      <c r="J62" s="111">
        <f>K62+P62+Q62+R62+S62+T62+U62+V62+W62</f>
        <v>80</v>
      </c>
      <c r="K62" s="81">
        <f>SUM(L62:O62)</f>
        <v>80</v>
      </c>
      <c r="L62" s="36"/>
      <c r="M62" s="36"/>
      <c r="N62" s="36"/>
      <c r="O62" s="61">
        <v>80</v>
      </c>
      <c r="P62" s="85"/>
      <c r="Q62" s="85"/>
      <c r="R62" s="85"/>
      <c r="S62" s="85"/>
      <c r="T62" s="85"/>
      <c r="U62" s="85"/>
      <c r="V62" s="85"/>
      <c r="W62" s="116"/>
      <c r="X62" s="121" t="s">
        <v>125</v>
      </c>
      <c r="Y62" s="121" t="s">
        <v>126</v>
      </c>
      <c r="Z62" s="121" t="s">
        <v>126</v>
      </c>
      <c r="AA62" s="121" t="s">
        <v>127</v>
      </c>
      <c r="AB62" s="121" t="s">
        <v>126</v>
      </c>
      <c r="AC62" s="121" t="s">
        <v>126</v>
      </c>
      <c r="AD62" s="132">
        <v>150</v>
      </c>
      <c r="AE62" s="133"/>
      <c r="AF62" s="133"/>
      <c r="AG62" s="147" t="s">
        <v>370</v>
      </c>
      <c r="AH62" s="148" t="s">
        <v>371</v>
      </c>
      <c r="AI62" s="149" t="s">
        <v>372</v>
      </c>
    </row>
    <row r="63" ht="78" customHeight="1" spans="1:34">
      <c r="A63" s="20">
        <v>10</v>
      </c>
      <c r="B63" s="22" t="s">
        <v>373</v>
      </c>
      <c r="C63" s="22" t="s">
        <v>374</v>
      </c>
      <c r="D63" s="23" t="s">
        <v>375</v>
      </c>
      <c r="E63" s="24" t="s">
        <v>376</v>
      </c>
      <c r="F63" s="24" t="s">
        <v>122</v>
      </c>
      <c r="G63" s="24" t="s">
        <v>123</v>
      </c>
      <c r="H63" s="24" t="s">
        <v>124</v>
      </c>
      <c r="I63" s="24">
        <v>4185212</v>
      </c>
      <c r="J63" s="24">
        <v>400</v>
      </c>
      <c r="K63" s="81">
        <f>SUM(L63:O63)</f>
        <v>270</v>
      </c>
      <c r="L63" s="24">
        <v>270</v>
      </c>
      <c r="M63" s="24"/>
      <c r="N63" s="24"/>
      <c r="O63" s="36"/>
      <c r="P63" s="85"/>
      <c r="Q63" s="85"/>
      <c r="R63" s="85"/>
      <c r="S63" s="85"/>
      <c r="T63" s="85"/>
      <c r="U63" s="85"/>
      <c r="V63" s="85"/>
      <c r="W63" s="85">
        <v>130</v>
      </c>
      <c r="X63" s="24" t="s">
        <v>125</v>
      </c>
      <c r="Y63" s="24" t="s">
        <v>126</v>
      </c>
      <c r="Z63" s="24" t="s">
        <v>126</v>
      </c>
      <c r="AA63" s="24" t="s">
        <v>127</v>
      </c>
      <c r="AB63" s="24" t="s">
        <v>126</v>
      </c>
      <c r="AC63" s="24" t="s">
        <v>126</v>
      </c>
      <c r="AD63" s="24">
        <v>43</v>
      </c>
      <c r="AE63" s="122">
        <v>85</v>
      </c>
      <c r="AF63" s="24">
        <v>85</v>
      </c>
      <c r="AG63" s="22" t="s">
        <v>377</v>
      </c>
      <c r="AH63" s="22" t="s">
        <v>378</v>
      </c>
    </row>
    <row r="64" ht="29.25" customHeight="1" spans="1:34">
      <c r="A64" s="72" t="s">
        <v>379</v>
      </c>
      <c r="B64" s="14"/>
      <c r="C64" s="14"/>
      <c r="D64" s="15"/>
      <c r="E64" s="15"/>
      <c r="F64" s="15"/>
      <c r="G64" s="15"/>
      <c r="H64" s="15"/>
      <c r="I64" s="15"/>
      <c r="J64" s="18">
        <f>J65+J66+J67+J68</f>
        <v>1401.5</v>
      </c>
      <c r="K64" s="81">
        <f t="shared" ref="K64:W64" si="21">K65+K66+K67+K68</f>
        <v>0</v>
      </c>
      <c r="L64" s="18">
        <f>L65+L66+L67+L68</f>
        <v>0</v>
      </c>
      <c r="M64" s="18">
        <f>M65+M66+M67+M68</f>
        <v>0</v>
      </c>
      <c r="N64" s="18">
        <f>N65+N66+N67+N68</f>
        <v>0</v>
      </c>
      <c r="O64" s="82">
        <f>O65+O66+O67+O68</f>
        <v>0</v>
      </c>
      <c r="P64" s="81">
        <f>P65+P66+P67+P68</f>
        <v>1182.5</v>
      </c>
      <c r="Q64" s="81">
        <f>Q65+Q66+Q67+Q68</f>
        <v>0</v>
      </c>
      <c r="R64" s="81">
        <f>R65+R66+R67+R68</f>
        <v>0</v>
      </c>
      <c r="S64" s="81">
        <f>S65+S66+S67+S68</f>
        <v>0</v>
      </c>
      <c r="T64" s="81">
        <f>T65+T66+T67+T68</f>
        <v>219</v>
      </c>
      <c r="U64" s="81">
        <f>U65+U66+U67+U68</f>
        <v>0</v>
      </c>
      <c r="V64" s="81">
        <f>V65+V66+V67+V68</f>
        <v>0</v>
      </c>
      <c r="W64" s="81">
        <f>W65+W66+W67+W68</f>
        <v>0</v>
      </c>
      <c r="X64" s="107"/>
      <c r="Y64" s="107"/>
      <c r="Z64" s="107"/>
      <c r="AA64" s="107"/>
      <c r="AB64" s="107"/>
      <c r="AC64" s="107"/>
      <c r="AD64" s="107"/>
      <c r="AE64" s="107"/>
      <c r="AF64" s="107"/>
      <c r="AG64" s="107"/>
      <c r="AH64" s="107"/>
    </row>
    <row r="65" ht="60.75" customHeight="1" spans="1:34">
      <c r="A65" s="150" t="s">
        <v>25</v>
      </c>
      <c r="B65" s="151" t="s">
        <v>380</v>
      </c>
      <c r="C65" s="21" t="s">
        <v>381</v>
      </c>
      <c r="D65" s="24" t="s">
        <v>176</v>
      </c>
      <c r="E65" s="24" t="s">
        <v>176</v>
      </c>
      <c r="F65" s="24" t="s">
        <v>122</v>
      </c>
      <c r="G65" s="24" t="s">
        <v>274</v>
      </c>
      <c r="H65" s="24" t="s">
        <v>382</v>
      </c>
      <c r="I65" s="19">
        <v>13909191577</v>
      </c>
      <c r="J65" s="16">
        <f t="shared" ref="J65:J67" si="22">P65+Q65+R65+S65+T65+U65+V65</f>
        <v>0.4</v>
      </c>
      <c r="K65" s="81">
        <f t="shared" ref="K65:K67" si="23">SUM(L65:O65)</f>
        <v>0</v>
      </c>
      <c r="L65" s="24"/>
      <c r="M65" s="24"/>
      <c r="N65" s="24"/>
      <c r="O65" s="36"/>
      <c r="P65" s="85">
        <v>0.4</v>
      </c>
      <c r="Q65" s="85"/>
      <c r="R65" s="85"/>
      <c r="S65" s="85"/>
      <c r="T65" s="85"/>
      <c r="U65" s="85"/>
      <c r="V65" s="85"/>
      <c r="W65" s="85"/>
      <c r="X65" s="24" t="s">
        <v>125</v>
      </c>
      <c r="Y65" s="24" t="s">
        <v>126</v>
      </c>
      <c r="Z65" s="24" t="s">
        <v>126</v>
      </c>
      <c r="AA65" s="24" t="s">
        <v>126</v>
      </c>
      <c r="AB65" s="24" t="s">
        <v>126</v>
      </c>
      <c r="AC65" s="24" t="s">
        <v>126</v>
      </c>
      <c r="AD65" s="24">
        <v>20</v>
      </c>
      <c r="AE65" s="24">
        <v>20</v>
      </c>
      <c r="AF65" s="24">
        <v>20</v>
      </c>
      <c r="AG65" s="24" t="s">
        <v>383</v>
      </c>
      <c r="AH65" s="24" t="s">
        <v>384</v>
      </c>
    </row>
    <row r="66" ht="76.5" customHeight="1" spans="1:34">
      <c r="A66" s="150" t="s">
        <v>26</v>
      </c>
      <c r="B66" s="151" t="s">
        <v>385</v>
      </c>
      <c r="C66" s="21" t="s">
        <v>386</v>
      </c>
      <c r="D66" s="24" t="s">
        <v>176</v>
      </c>
      <c r="E66" s="24" t="s">
        <v>176</v>
      </c>
      <c r="F66" s="24" t="s">
        <v>122</v>
      </c>
      <c r="G66" s="24" t="s">
        <v>274</v>
      </c>
      <c r="H66" s="24" t="s">
        <v>382</v>
      </c>
      <c r="I66" s="170">
        <v>13909191577</v>
      </c>
      <c r="J66" s="171">
        <f>P66+Q66+R66+S66+T66+U66+V66</f>
        <v>5</v>
      </c>
      <c r="K66" s="81">
        <f>SUM(L66:O66)</f>
        <v>0</v>
      </c>
      <c r="L66" s="24"/>
      <c r="M66" s="24"/>
      <c r="N66" s="24"/>
      <c r="O66" s="36"/>
      <c r="P66" s="85">
        <v>5</v>
      </c>
      <c r="Q66" s="85"/>
      <c r="R66" s="85"/>
      <c r="S66" s="85"/>
      <c r="T66" s="85"/>
      <c r="U66" s="85"/>
      <c r="V66" s="85"/>
      <c r="W66" s="85"/>
      <c r="X66" s="24" t="s">
        <v>125</v>
      </c>
      <c r="Y66" s="24" t="s">
        <v>126</v>
      </c>
      <c r="Z66" s="24" t="s">
        <v>126</v>
      </c>
      <c r="AA66" s="24" t="s">
        <v>126</v>
      </c>
      <c r="AB66" s="24" t="s">
        <v>126</v>
      </c>
      <c r="AC66" s="24" t="s">
        <v>126</v>
      </c>
      <c r="AD66" s="24">
        <v>20</v>
      </c>
      <c r="AE66" s="24">
        <v>20</v>
      </c>
      <c r="AF66" s="24">
        <v>20</v>
      </c>
      <c r="AG66" s="24" t="s">
        <v>387</v>
      </c>
      <c r="AH66" s="24" t="s">
        <v>388</v>
      </c>
    </row>
    <row r="67" ht="60.75" customHeight="1" spans="1:34">
      <c r="A67" s="150" t="s">
        <v>27</v>
      </c>
      <c r="B67" s="152" t="s">
        <v>389</v>
      </c>
      <c r="C67" s="153" t="s">
        <v>390</v>
      </c>
      <c r="D67" s="31" t="s">
        <v>176</v>
      </c>
      <c r="E67" s="31" t="s">
        <v>176</v>
      </c>
      <c r="F67" s="31" t="s">
        <v>122</v>
      </c>
      <c r="G67" s="31" t="s">
        <v>274</v>
      </c>
      <c r="H67" s="31" t="s">
        <v>382</v>
      </c>
      <c r="I67" s="172">
        <v>13909191577</v>
      </c>
      <c r="J67" s="173">
        <f>P67+Q67+R67+S67+T67+U67+V67</f>
        <v>0.8</v>
      </c>
      <c r="K67" s="95">
        <f>SUM(L67:O67)</f>
        <v>0</v>
      </c>
      <c r="L67" s="174"/>
      <c r="M67" s="174"/>
      <c r="N67" s="174"/>
      <c r="O67" s="174"/>
      <c r="P67" s="98">
        <v>0.8</v>
      </c>
      <c r="Q67" s="85"/>
      <c r="R67" s="85"/>
      <c r="S67" s="85"/>
      <c r="T67" s="85"/>
      <c r="U67" s="85"/>
      <c r="V67" s="85"/>
      <c r="W67" s="85"/>
      <c r="X67" s="24" t="s">
        <v>125</v>
      </c>
      <c r="Y67" s="24" t="s">
        <v>126</v>
      </c>
      <c r="Z67" s="24" t="s">
        <v>126</v>
      </c>
      <c r="AA67" s="24" t="s">
        <v>126</v>
      </c>
      <c r="AB67" s="24" t="s">
        <v>126</v>
      </c>
      <c r="AC67" s="24" t="s">
        <v>126</v>
      </c>
      <c r="AD67" s="24">
        <v>25</v>
      </c>
      <c r="AE67" s="24">
        <v>25</v>
      </c>
      <c r="AF67" s="24">
        <v>25</v>
      </c>
      <c r="AG67" s="24" t="s">
        <v>391</v>
      </c>
      <c r="AH67" s="24" t="s">
        <v>392</v>
      </c>
    </row>
    <row r="68" ht="60.75" customHeight="1" spans="1:34">
      <c r="A68" s="19" t="s">
        <v>28</v>
      </c>
      <c r="B68" s="151"/>
      <c r="C68" s="21"/>
      <c r="D68" s="24"/>
      <c r="E68" s="24"/>
      <c r="F68" s="24"/>
      <c r="G68" s="24"/>
      <c r="H68" s="24"/>
      <c r="I68" s="19"/>
      <c r="J68" s="16">
        <f>J69+J70+J71+J72+J73+J74</f>
        <v>1395.3</v>
      </c>
      <c r="K68" s="175">
        <f t="shared" ref="K68:W68" si="24">K69+K70+K71+K72+K73+K74</f>
        <v>0</v>
      </c>
      <c r="L68" s="16">
        <f>L69+L70+L71+L72+L73+L74</f>
        <v>0</v>
      </c>
      <c r="M68" s="16">
        <f>M69+M70+M71+M72+M73+M74</f>
        <v>0</v>
      </c>
      <c r="N68" s="16">
        <f>N69+N70+N71+N72+N73+N74</f>
        <v>0</v>
      </c>
      <c r="O68" s="16">
        <f>O69+O70+O71+O72+O73+O74</f>
        <v>0</v>
      </c>
      <c r="P68" s="175">
        <f>P69+P70+P71+P72+P73+P74</f>
        <v>1176.3</v>
      </c>
      <c r="Q68" s="175">
        <f>Q69+Q70+Q71+Q72+Q73+Q74</f>
        <v>0</v>
      </c>
      <c r="R68" s="175">
        <f>R69+R70+R71+R72+R73+R74</f>
        <v>0</v>
      </c>
      <c r="S68" s="175">
        <f>S69+S70+S71+S72+S73+S74</f>
        <v>0</v>
      </c>
      <c r="T68" s="175">
        <f>T69+T70+T71+T72+T73+T74</f>
        <v>219</v>
      </c>
      <c r="U68" s="175">
        <f>U69+U70+U71+U72+U73+U74</f>
        <v>0</v>
      </c>
      <c r="V68" s="175">
        <f>V69+V70+V71+V72+V73+V74</f>
        <v>0</v>
      </c>
      <c r="W68" s="175">
        <f>W69+W70+W71+W72+W73+W74</f>
        <v>0</v>
      </c>
      <c r="X68" s="24"/>
      <c r="Y68" s="24"/>
      <c r="Z68" s="24"/>
      <c r="AA68" s="24"/>
      <c r="AB68" s="24"/>
      <c r="AC68" s="24"/>
      <c r="AD68" s="24"/>
      <c r="AE68" s="24"/>
      <c r="AF68" s="24"/>
      <c r="AG68" s="24"/>
      <c r="AH68" s="24"/>
    </row>
    <row r="69" ht="60.75" customHeight="1" spans="1:34">
      <c r="A69" s="150" t="s">
        <v>393</v>
      </c>
      <c r="B69" s="45" t="s">
        <v>394</v>
      </c>
      <c r="C69" s="45" t="s">
        <v>395</v>
      </c>
      <c r="D69" s="46" t="s">
        <v>176</v>
      </c>
      <c r="E69" s="46" t="s">
        <v>176</v>
      </c>
      <c r="F69" s="46" t="s">
        <v>122</v>
      </c>
      <c r="G69" s="46" t="s">
        <v>396</v>
      </c>
      <c r="H69" s="46" t="s">
        <v>397</v>
      </c>
      <c r="I69" s="176">
        <v>13992905596</v>
      </c>
      <c r="J69" s="91">
        <f>K69+P69+Q69+R69+S69+T69+U69+V69+W69</f>
        <v>9</v>
      </c>
      <c r="K69" s="92"/>
      <c r="L69" s="177"/>
      <c r="M69" s="177"/>
      <c r="N69" s="177"/>
      <c r="O69" s="91"/>
      <c r="P69" s="92">
        <v>9</v>
      </c>
      <c r="Q69" s="184"/>
      <c r="R69" s="184"/>
      <c r="S69" s="184"/>
      <c r="T69" s="184"/>
      <c r="U69" s="184"/>
      <c r="V69" s="184"/>
      <c r="W69" s="184"/>
      <c r="X69" s="24" t="s">
        <v>125</v>
      </c>
      <c r="Y69" s="93" t="s">
        <v>127</v>
      </c>
      <c r="Z69" s="93" t="s">
        <v>126</v>
      </c>
      <c r="AA69" s="93" t="s">
        <v>126</v>
      </c>
      <c r="AB69" s="93" t="s">
        <v>126</v>
      </c>
      <c r="AC69" s="93" t="s">
        <v>126</v>
      </c>
      <c r="AD69" s="93">
        <v>1000</v>
      </c>
      <c r="AE69" s="93">
        <v>1000</v>
      </c>
      <c r="AF69" s="93">
        <v>1000</v>
      </c>
      <c r="AG69" s="139" t="s">
        <v>398</v>
      </c>
      <c r="AH69" s="139" t="s">
        <v>399</v>
      </c>
    </row>
    <row r="70" ht="60.75" customHeight="1" spans="1:35">
      <c r="A70" s="150" t="s">
        <v>400</v>
      </c>
      <c r="B70" s="154" t="s">
        <v>401</v>
      </c>
      <c r="C70" s="154" t="s">
        <v>402</v>
      </c>
      <c r="D70" s="154" t="s">
        <v>403</v>
      </c>
      <c r="E70" s="56" t="s">
        <v>403</v>
      </c>
      <c r="F70" s="56" t="s">
        <v>122</v>
      </c>
      <c r="G70" s="56" t="s">
        <v>404</v>
      </c>
      <c r="H70" s="56" t="s">
        <v>405</v>
      </c>
      <c r="I70" s="56">
        <v>2696632</v>
      </c>
      <c r="J70" s="56">
        <f>K70+P70+Q70+R70+S70+T70+U70+V70+W70</f>
        <v>20</v>
      </c>
      <c r="K70" s="89">
        <f>L70+M70+N70+O70</f>
        <v>0</v>
      </c>
      <c r="L70" s="56"/>
      <c r="M70" s="56"/>
      <c r="N70" s="56"/>
      <c r="O70" s="56"/>
      <c r="P70" s="105">
        <v>20</v>
      </c>
      <c r="Q70" s="105"/>
      <c r="R70" s="105"/>
      <c r="S70" s="105"/>
      <c r="T70" s="105"/>
      <c r="U70" s="105"/>
      <c r="V70" s="105"/>
      <c r="W70" s="105"/>
      <c r="X70" s="117" t="s">
        <v>125</v>
      </c>
      <c r="Y70" s="117" t="s">
        <v>127</v>
      </c>
      <c r="Z70" s="117" t="s">
        <v>127</v>
      </c>
      <c r="AA70" s="117" t="s">
        <v>126</v>
      </c>
      <c r="AB70" s="117" t="s">
        <v>126</v>
      </c>
      <c r="AC70" s="117" t="s">
        <v>126</v>
      </c>
      <c r="AD70" s="117">
        <v>500</v>
      </c>
      <c r="AE70" s="117">
        <v>1000</v>
      </c>
      <c r="AF70" s="117">
        <v>1000</v>
      </c>
      <c r="AG70" s="117" t="s">
        <v>406</v>
      </c>
      <c r="AH70" s="117" t="s">
        <v>407</v>
      </c>
      <c r="AI70" s="2" t="s">
        <v>136</v>
      </c>
    </row>
    <row r="71" ht="60.75" customHeight="1" spans="1:35">
      <c r="A71" s="155" t="s">
        <v>408</v>
      </c>
      <c r="B71" s="156" t="s">
        <v>409</v>
      </c>
      <c r="C71" s="67" t="s">
        <v>410</v>
      </c>
      <c r="D71" s="67" t="s">
        <v>176</v>
      </c>
      <c r="E71" s="67" t="s">
        <v>176</v>
      </c>
      <c r="F71" s="67" t="s">
        <v>122</v>
      </c>
      <c r="G71" s="67" t="s">
        <v>274</v>
      </c>
      <c r="H71" s="67" t="s">
        <v>275</v>
      </c>
      <c r="I71" s="67">
        <v>2680800</v>
      </c>
      <c r="J71" s="67">
        <v>1345.3</v>
      </c>
      <c r="K71" s="178"/>
      <c r="L71" s="163"/>
      <c r="M71" s="163"/>
      <c r="N71" s="163"/>
      <c r="O71" s="163"/>
      <c r="P71" s="178">
        <v>1145.3</v>
      </c>
      <c r="Q71" s="178"/>
      <c r="R71" s="178"/>
      <c r="S71" s="178"/>
      <c r="T71" s="178">
        <v>200</v>
      </c>
      <c r="U71" s="178"/>
      <c r="V71" s="178"/>
      <c r="W71" s="178"/>
      <c r="X71" s="185" t="s">
        <v>125</v>
      </c>
      <c r="Y71" s="185" t="s">
        <v>127</v>
      </c>
      <c r="Z71" s="185" t="s">
        <v>126</v>
      </c>
      <c r="AA71" s="185" t="s">
        <v>126</v>
      </c>
      <c r="AB71" s="185" t="s">
        <v>126</v>
      </c>
      <c r="AC71" s="185" t="s">
        <v>126</v>
      </c>
      <c r="AD71" s="189">
        <v>30</v>
      </c>
      <c r="AE71" s="189">
        <v>30</v>
      </c>
      <c r="AF71" s="189">
        <v>30</v>
      </c>
      <c r="AG71" s="193" t="s">
        <v>411</v>
      </c>
      <c r="AH71" s="185" t="s">
        <v>412</v>
      </c>
      <c r="AI71" s="2" t="s">
        <v>136</v>
      </c>
    </row>
    <row r="72" ht="77" customHeight="1" spans="1:35">
      <c r="A72" s="155" t="s">
        <v>413</v>
      </c>
      <c r="B72" s="157" t="s">
        <v>414</v>
      </c>
      <c r="C72" s="67" t="s">
        <v>415</v>
      </c>
      <c r="D72" s="67" t="s">
        <v>416</v>
      </c>
      <c r="E72" s="67" t="s">
        <v>416</v>
      </c>
      <c r="F72" s="67" t="s">
        <v>122</v>
      </c>
      <c r="G72" s="67" t="s">
        <v>417</v>
      </c>
      <c r="H72" s="67" t="s">
        <v>418</v>
      </c>
      <c r="I72" s="64">
        <v>4185134</v>
      </c>
      <c r="J72" s="64">
        <v>6</v>
      </c>
      <c r="K72" s="105"/>
      <c r="L72" s="67"/>
      <c r="M72" s="67"/>
      <c r="N72" s="67"/>
      <c r="O72" s="67"/>
      <c r="P72" s="105"/>
      <c r="Q72" s="105"/>
      <c r="R72" s="105"/>
      <c r="S72" s="105"/>
      <c r="T72" s="105">
        <v>6</v>
      </c>
      <c r="U72" s="105"/>
      <c r="V72" s="105"/>
      <c r="W72" s="105"/>
      <c r="X72" s="185" t="s">
        <v>125</v>
      </c>
      <c r="Y72" s="185" t="s">
        <v>127</v>
      </c>
      <c r="Z72" s="185" t="s">
        <v>126</v>
      </c>
      <c r="AA72" s="185" t="s">
        <v>126</v>
      </c>
      <c r="AB72" s="185" t="s">
        <v>126</v>
      </c>
      <c r="AC72" s="185" t="s">
        <v>126</v>
      </c>
      <c r="AD72" s="189"/>
      <c r="AE72" s="189"/>
      <c r="AF72" s="189"/>
      <c r="AG72" s="193" t="s">
        <v>419</v>
      </c>
      <c r="AH72" s="185" t="s">
        <v>420</v>
      </c>
      <c r="AI72" s="2" t="s">
        <v>136</v>
      </c>
    </row>
    <row r="73" ht="163" customHeight="1" spans="1:35">
      <c r="A73" s="155" t="s">
        <v>421</v>
      </c>
      <c r="B73" s="158" t="s">
        <v>422</v>
      </c>
      <c r="C73" s="159" t="s">
        <v>423</v>
      </c>
      <c r="D73" s="67" t="s">
        <v>416</v>
      </c>
      <c r="E73" s="67" t="s">
        <v>416</v>
      </c>
      <c r="F73" s="159" t="s">
        <v>122</v>
      </c>
      <c r="G73" s="67" t="s">
        <v>274</v>
      </c>
      <c r="H73" s="67" t="s">
        <v>382</v>
      </c>
      <c r="I73" s="159" t="s">
        <v>424</v>
      </c>
      <c r="J73" s="67">
        <v>13</v>
      </c>
      <c r="K73" s="105"/>
      <c r="L73" s="159"/>
      <c r="M73" s="67"/>
      <c r="N73" s="67"/>
      <c r="O73" s="159"/>
      <c r="P73" s="105"/>
      <c r="Q73" s="105"/>
      <c r="R73" s="186"/>
      <c r="S73" s="105"/>
      <c r="T73" s="105">
        <v>13</v>
      </c>
      <c r="U73" s="186"/>
      <c r="V73" s="105"/>
      <c r="W73" s="105"/>
      <c r="X73" s="185" t="s">
        <v>125</v>
      </c>
      <c r="Y73" s="185" t="s">
        <v>127</v>
      </c>
      <c r="Z73" s="185" t="s">
        <v>126</v>
      </c>
      <c r="AA73" s="185" t="s">
        <v>126</v>
      </c>
      <c r="AB73" s="185" t="s">
        <v>126</v>
      </c>
      <c r="AC73" s="185" t="s">
        <v>126</v>
      </c>
      <c r="AD73" s="189">
        <v>12</v>
      </c>
      <c r="AE73" s="189">
        <v>25</v>
      </c>
      <c r="AF73" s="189">
        <v>25</v>
      </c>
      <c r="AG73" s="193" t="s">
        <v>425</v>
      </c>
      <c r="AH73" s="185" t="s">
        <v>426</v>
      </c>
      <c r="AI73" s="2" t="s">
        <v>136</v>
      </c>
    </row>
    <row r="74" ht="60.75" customHeight="1" spans="1:34">
      <c r="A74" s="150" t="s">
        <v>427</v>
      </c>
      <c r="B74" s="152" t="s">
        <v>428</v>
      </c>
      <c r="C74" s="153" t="s">
        <v>429</v>
      </c>
      <c r="D74" s="31" t="s">
        <v>176</v>
      </c>
      <c r="E74" s="31" t="s">
        <v>176</v>
      </c>
      <c r="F74" s="31" t="s">
        <v>122</v>
      </c>
      <c r="G74" s="31" t="s">
        <v>274</v>
      </c>
      <c r="H74" s="31" t="s">
        <v>382</v>
      </c>
      <c r="I74" s="172">
        <v>13909191577</v>
      </c>
      <c r="J74" s="173">
        <f>P74+Q74+R74+S74+T74+U74+V74</f>
        <v>2</v>
      </c>
      <c r="K74" s="95">
        <f t="shared" ref="K74:K77" si="25">SUM(L74:O74)</f>
        <v>0</v>
      </c>
      <c r="L74" s="174"/>
      <c r="M74" s="174"/>
      <c r="N74" s="174"/>
      <c r="O74" s="174"/>
      <c r="P74" s="98">
        <v>2</v>
      </c>
      <c r="Q74" s="85"/>
      <c r="R74" s="85"/>
      <c r="S74" s="85"/>
      <c r="T74" s="85"/>
      <c r="U74" s="85"/>
      <c r="V74" s="85"/>
      <c r="W74" s="85"/>
      <c r="X74" s="24" t="s">
        <v>125</v>
      </c>
      <c r="Y74" s="24" t="s">
        <v>126</v>
      </c>
      <c r="Z74" s="24" t="s">
        <v>126</v>
      </c>
      <c r="AA74" s="24" t="s">
        <v>126</v>
      </c>
      <c r="AB74" s="24" t="s">
        <v>126</v>
      </c>
      <c r="AC74" s="24" t="s">
        <v>126</v>
      </c>
      <c r="AD74" s="24">
        <v>500</v>
      </c>
      <c r="AE74" s="24">
        <v>500</v>
      </c>
      <c r="AF74" s="24">
        <v>500</v>
      </c>
      <c r="AG74" s="24" t="s">
        <v>391</v>
      </c>
      <c r="AH74" s="24" t="s">
        <v>430</v>
      </c>
    </row>
    <row r="75" ht="29.25" customHeight="1" spans="1:34">
      <c r="A75" s="16" t="s">
        <v>29</v>
      </c>
      <c r="B75" s="14"/>
      <c r="C75" s="14"/>
      <c r="D75" s="15"/>
      <c r="E75" s="15"/>
      <c r="F75" s="15"/>
      <c r="G75" s="15"/>
      <c r="H75" s="15"/>
      <c r="I75" s="15"/>
      <c r="J75" s="18">
        <f>J76+J77</f>
        <v>0</v>
      </c>
      <c r="K75" s="81">
        <f t="shared" ref="K75:W75" si="26">K76+K77</f>
        <v>0</v>
      </c>
      <c r="L75" s="18">
        <f>L76+L77</f>
        <v>0</v>
      </c>
      <c r="M75" s="18">
        <f>M76+M77</f>
        <v>0</v>
      </c>
      <c r="N75" s="18">
        <f>N76+N77</f>
        <v>0</v>
      </c>
      <c r="O75" s="82">
        <f>O76+O77</f>
        <v>0</v>
      </c>
      <c r="P75" s="81">
        <f>P76+P77</f>
        <v>0</v>
      </c>
      <c r="Q75" s="81">
        <f>Q76+Q77</f>
        <v>0</v>
      </c>
      <c r="R75" s="81">
        <f>R76+R77</f>
        <v>0</v>
      </c>
      <c r="S75" s="81">
        <f>S76+S77</f>
        <v>0</v>
      </c>
      <c r="T75" s="81">
        <f>T76+T77</f>
        <v>0</v>
      </c>
      <c r="U75" s="81">
        <f>U76+U77</f>
        <v>0</v>
      </c>
      <c r="V75" s="81">
        <f>V76+V77</f>
        <v>0</v>
      </c>
      <c r="W75" s="81">
        <f>W76+W77</f>
        <v>0</v>
      </c>
      <c r="X75" s="24"/>
      <c r="Y75" s="107"/>
      <c r="Z75" s="107"/>
      <c r="AA75" s="107"/>
      <c r="AB75" s="107"/>
      <c r="AC75" s="107"/>
      <c r="AD75" s="107"/>
      <c r="AE75" s="107"/>
      <c r="AF75" s="107"/>
      <c r="AG75" s="107"/>
      <c r="AH75" s="107"/>
    </row>
    <row r="76" ht="29.25" customHeight="1" spans="1:34">
      <c r="A76" s="19" t="s">
        <v>30</v>
      </c>
      <c r="B76" s="14"/>
      <c r="C76" s="14"/>
      <c r="D76" s="15"/>
      <c r="E76" s="15"/>
      <c r="F76" s="15"/>
      <c r="G76" s="15"/>
      <c r="H76" s="15"/>
      <c r="I76" s="15"/>
      <c r="J76" s="15">
        <v>0</v>
      </c>
      <c r="K76" s="81">
        <f>SUM(L76:O76)</f>
        <v>0</v>
      </c>
      <c r="L76" s="107"/>
      <c r="M76" s="107"/>
      <c r="N76" s="107"/>
      <c r="O76" s="108"/>
      <c r="P76" s="109"/>
      <c r="Q76" s="109"/>
      <c r="R76" s="109"/>
      <c r="S76" s="109"/>
      <c r="T76" s="109"/>
      <c r="U76" s="109"/>
      <c r="V76" s="109"/>
      <c r="W76" s="109"/>
      <c r="X76" s="107"/>
      <c r="Y76" s="107"/>
      <c r="Z76" s="107"/>
      <c r="AA76" s="107"/>
      <c r="AB76" s="107"/>
      <c r="AC76" s="107"/>
      <c r="AD76" s="107"/>
      <c r="AE76" s="107"/>
      <c r="AF76" s="107"/>
      <c r="AG76" s="107"/>
      <c r="AH76" s="107"/>
    </row>
    <row r="77" ht="29.25" customHeight="1" spans="1:34">
      <c r="A77" s="19" t="s">
        <v>31</v>
      </c>
      <c r="B77" s="14"/>
      <c r="C77" s="14"/>
      <c r="D77" s="15"/>
      <c r="E77" s="15"/>
      <c r="F77" s="15"/>
      <c r="G77" s="15"/>
      <c r="H77" s="15"/>
      <c r="I77" s="15"/>
      <c r="J77" s="15">
        <v>0</v>
      </c>
      <c r="K77" s="81">
        <f>SUM(L77:O77)</f>
        <v>0</v>
      </c>
      <c r="L77" s="107"/>
      <c r="M77" s="107"/>
      <c r="N77" s="107"/>
      <c r="O77" s="108"/>
      <c r="P77" s="109"/>
      <c r="Q77" s="109"/>
      <c r="R77" s="109"/>
      <c r="S77" s="109"/>
      <c r="T77" s="109"/>
      <c r="U77" s="109"/>
      <c r="V77" s="109"/>
      <c r="W77" s="109"/>
      <c r="X77" s="107"/>
      <c r="Y77" s="107"/>
      <c r="Z77" s="107"/>
      <c r="AA77" s="107"/>
      <c r="AB77" s="107"/>
      <c r="AC77" s="107"/>
      <c r="AD77" s="107"/>
      <c r="AE77" s="107"/>
      <c r="AF77" s="107"/>
      <c r="AG77" s="107"/>
      <c r="AH77" s="107"/>
    </row>
    <row r="78" ht="29.25" customHeight="1" spans="1:34">
      <c r="A78" s="72" t="s">
        <v>431</v>
      </c>
      <c r="B78" s="14"/>
      <c r="C78" s="14"/>
      <c r="D78" s="15"/>
      <c r="E78" s="15"/>
      <c r="F78" s="15"/>
      <c r="G78" s="15"/>
      <c r="H78" s="15"/>
      <c r="I78" s="15"/>
      <c r="J78" s="18">
        <f>J79+J80+J81+J82+J83</f>
        <v>612</v>
      </c>
      <c r="K78" s="81">
        <f t="shared" ref="K78:W78" si="27">K79+K80+K81+K82+K83</f>
        <v>0</v>
      </c>
      <c r="L78" s="18">
        <f>L79+L80+L81+L82+L83</f>
        <v>0</v>
      </c>
      <c r="M78" s="18">
        <f>M79+M80+M81+M82+M83</f>
        <v>0</v>
      </c>
      <c r="N78" s="18">
        <f>N79+N80+N81+N82+N83</f>
        <v>0</v>
      </c>
      <c r="O78" s="82">
        <f>O79+O80+O81+O82+O83</f>
        <v>0</v>
      </c>
      <c r="P78" s="81">
        <f>P79+P80+P81+P82+P83</f>
        <v>612</v>
      </c>
      <c r="Q78" s="81">
        <f>Q79+Q80+Q81+Q82+Q83</f>
        <v>0</v>
      </c>
      <c r="R78" s="81">
        <f>R79+R80+R81+R82+R83</f>
        <v>0</v>
      </c>
      <c r="S78" s="81">
        <f>S79+S80+S81+S82+S83</f>
        <v>0</v>
      </c>
      <c r="T78" s="81">
        <f>T79+T80+T81+T82+T83</f>
        <v>0</v>
      </c>
      <c r="U78" s="81">
        <f>U79+U80+U81+U82+U83</f>
        <v>0</v>
      </c>
      <c r="V78" s="81">
        <f>V79+V80+V81+V82+V83</f>
        <v>0</v>
      </c>
      <c r="W78" s="81">
        <f>W79+W80+W81+W82+W83</f>
        <v>0</v>
      </c>
      <c r="X78" s="107"/>
      <c r="Y78" s="107"/>
      <c r="Z78" s="107"/>
      <c r="AA78" s="107"/>
      <c r="AB78" s="107"/>
      <c r="AC78" s="107"/>
      <c r="AD78" s="107"/>
      <c r="AE78" s="107"/>
      <c r="AF78" s="107"/>
      <c r="AG78" s="107"/>
      <c r="AH78" s="107"/>
    </row>
    <row r="79" ht="59.25" customHeight="1" spans="1:34">
      <c r="A79" s="19" t="s">
        <v>432</v>
      </c>
      <c r="B79" s="160" t="s">
        <v>433</v>
      </c>
      <c r="C79" s="161" t="s">
        <v>434</v>
      </c>
      <c r="D79" s="161" t="s">
        <v>176</v>
      </c>
      <c r="E79" s="161" t="s">
        <v>176</v>
      </c>
      <c r="F79" s="161" t="s">
        <v>122</v>
      </c>
      <c r="G79" s="161" t="s">
        <v>396</v>
      </c>
      <c r="H79" s="161" t="s">
        <v>397</v>
      </c>
      <c r="I79" s="160">
        <v>13992905596</v>
      </c>
      <c r="J79" s="161">
        <v>180</v>
      </c>
      <c r="K79" s="179"/>
      <c r="L79" s="161"/>
      <c r="M79" s="161"/>
      <c r="N79" s="161"/>
      <c r="O79" s="180"/>
      <c r="P79" s="179">
        <v>180</v>
      </c>
      <c r="Q79" s="179"/>
      <c r="R79" s="179"/>
      <c r="S79" s="179"/>
      <c r="T79" s="179"/>
      <c r="U79" s="179"/>
      <c r="V79" s="179"/>
      <c r="W79" s="179"/>
      <c r="X79" s="24" t="s">
        <v>125</v>
      </c>
      <c r="Y79" s="161" t="s">
        <v>127</v>
      </c>
      <c r="Z79" s="161" t="s">
        <v>126</v>
      </c>
      <c r="AA79" s="161" t="s">
        <v>126</v>
      </c>
      <c r="AB79" s="161" t="s">
        <v>126</v>
      </c>
      <c r="AC79" s="161" t="s">
        <v>126</v>
      </c>
      <c r="AD79" s="161">
        <v>300</v>
      </c>
      <c r="AE79" s="161">
        <v>1021</v>
      </c>
      <c r="AF79" s="161">
        <v>1021</v>
      </c>
      <c r="AG79" s="161" t="s">
        <v>435</v>
      </c>
      <c r="AH79" s="161" t="s">
        <v>436</v>
      </c>
    </row>
    <row r="80" ht="29.25" customHeight="1" spans="1:34">
      <c r="A80" s="19" t="s">
        <v>437</v>
      </c>
      <c r="B80" s="14"/>
      <c r="C80" s="14"/>
      <c r="D80" s="15"/>
      <c r="E80" s="15"/>
      <c r="F80" s="15"/>
      <c r="G80" s="15"/>
      <c r="H80" s="15"/>
      <c r="I80" s="15"/>
      <c r="J80" s="15"/>
      <c r="K80" s="109"/>
      <c r="L80" s="107"/>
      <c r="M80" s="107"/>
      <c r="N80" s="107"/>
      <c r="O80" s="108"/>
      <c r="P80" s="109"/>
      <c r="Q80" s="109"/>
      <c r="R80" s="109"/>
      <c r="S80" s="109"/>
      <c r="T80" s="109"/>
      <c r="U80" s="109"/>
      <c r="V80" s="109"/>
      <c r="W80" s="109"/>
      <c r="X80" s="107"/>
      <c r="Y80" s="107"/>
      <c r="Z80" s="107"/>
      <c r="AA80" s="107"/>
      <c r="AB80" s="107"/>
      <c r="AC80" s="107"/>
      <c r="AD80" s="107"/>
      <c r="AE80" s="107"/>
      <c r="AF80" s="107"/>
      <c r="AG80" s="107"/>
      <c r="AH80" s="107"/>
    </row>
    <row r="81" ht="29.25" customHeight="1" spans="1:34">
      <c r="A81" s="19" t="s">
        <v>438</v>
      </c>
      <c r="B81" s="14"/>
      <c r="C81" s="14"/>
      <c r="D81" s="15"/>
      <c r="E81" s="15"/>
      <c r="F81" s="15"/>
      <c r="G81" s="15"/>
      <c r="H81" s="15"/>
      <c r="I81" s="15"/>
      <c r="J81" s="15"/>
      <c r="K81" s="109"/>
      <c r="L81" s="107"/>
      <c r="M81" s="107"/>
      <c r="N81" s="107"/>
      <c r="O81" s="108"/>
      <c r="P81" s="109"/>
      <c r="Q81" s="109"/>
      <c r="R81" s="109"/>
      <c r="S81" s="109"/>
      <c r="T81" s="109"/>
      <c r="U81" s="109"/>
      <c r="V81" s="109"/>
      <c r="W81" s="109"/>
      <c r="X81" s="107"/>
      <c r="Y81" s="107"/>
      <c r="Z81" s="107"/>
      <c r="AA81" s="107"/>
      <c r="AB81" s="107"/>
      <c r="AC81" s="107"/>
      <c r="AD81" s="107"/>
      <c r="AE81" s="107"/>
      <c r="AF81" s="107"/>
      <c r="AG81" s="107"/>
      <c r="AH81" s="107"/>
    </row>
    <row r="82" ht="52.5" customHeight="1" spans="1:34">
      <c r="A82" s="19" t="s">
        <v>439</v>
      </c>
      <c r="B82" s="151" t="s">
        <v>440</v>
      </c>
      <c r="C82" s="21" t="s">
        <v>441</v>
      </c>
      <c r="D82" s="24" t="s">
        <v>176</v>
      </c>
      <c r="E82" s="24" t="s">
        <v>176</v>
      </c>
      <c r="F82" s="24" t="s">
        <v>122</v>
      </c>
      <c r="G82" s="24" t="s">
        <v>274</v>
      </c>
      <c r="H82" s="24" t="s">
        <v>382</v>
      </c>
      <c r="I82" s="19">
        <v>13909191577</v>
      </c>
      <c r="J82" s="24">
        <f>K82+P82+Q82+R82+S82+T82+U82+V82+W82</f>
        <v>432</v>
      </c>
      <c r="K82" s="85">
        <f>SUM(L82:O82)</f>
        <v>0</v>
      </c>
      <c r="L82" s="24"/>
      <c r="M82" s="24"/>
      <c r="N82" s="24"/>
      <c r="O82" s="36"/>
      <c r="P82" s="85">
        <v>432</v>
      </c>
      <c r="Q82" s="85"/>
      <c r="R82" s="85"/>
      <c r="S82" s="85"/>
      <c r="T82" s="85"/>
      <c r="U82" s="85"/>
      <c r="V82" s="85"/>
      <c r="W82" s="85"/>
      <c r="X82" s="24" t="s">
        <v>125</v>
      </c>
      <c r="Y82" s="24" t="s">
        <v>126</v>
      </c>
      <c r="Z82" s="24" t="s">
        <v>126</v>
      </c>
      <c r="AA82" s="24" t="s">
        <v>126</v>
      </c>
      <c r="AB82" s="24" t="s">
        <v>126</v>
      </c>
      <c r="AC82" s="24" t="s">
        <v>126</v>
      </c>
      <c r="AD82" s="24">
        <v>550</v>
      </c>
      <c r="AE82" s="24">
        <v>550</v>
      </c>
      <c r="AF82" s="24">
        <v>550</v>
      </c>
      <c r="AG82" s="24" t="s">
        <v>442</v>
      </c>
      <c r="AH82" s="24" t="s">
        <v>443</v>
      </c>
    </row>
    <row r="83" ht="29.25" customHeight="1" spans="1:34">
      <c r="A83" s="19" t="s">
        <v>444</v>
      </c>
      <c r="B83" s="14"/>
      <c r="C83" s="14"/>
      <c r="D83" s="15"/>
      <c r="E83" s="15"/>
      <c r="F83" s="15"/>
      <c r="G83" s="15"/>
      <c r="H83" s="15"/>
      <c r="I83" s="15"/>
      <c r="J83" s="15"/>
      <c r="K83" s="109"/>
      <c r="L83" s="107"/>
      <c r="M83" s="107"/>
      <c r="N83" s="107"/>
      <c r="O83" s="108"/>
      <c r="P83" s="109"/>
      <c r="Q83" s="109"/>
      <c r="R83" s="109"/>
      <c r="S83" s="109"/>
      <c r="T83" s="109"/>
      <c r="U83" s="109"/>
      <c r="V83" s="109"/>
      <c r="W83" s="109"/>
      <c r="X83" s="107"/>
      <c r="Y83" s="107"/>
      <c r="Z83" s="107"/>
      <c r="AA83" s="107"/>
      <c r="AB83" s="107"/>
      <c r="AC83" s="107"/>
      <c r="AD83" s="107"/>
      <c r="AE83" s="107"/>
      <c r="AF83" s="107"/>
      <c r="AG83" s="107"/>
      <c r="AH83" s="107"/>
    </row>
    <row r="84" ht="29.25" customHeight="1" spans="1:34">
      <c r="A84" s="72" t="s">
        <v>445</v>
      </c>
      <c r="B84" s="14"/>
      <c r="C84" s="14"/>
      <c r="D84" s="15"/>
      <c r="E84" s="15"/>
      <c r="F84" s="15"/>
      <c r="G84" s="15"/>
      <c r="H84" s="15"/>
      <c r="I84" s="15"/>
      <c r="J84" s="18">
        <f t="shared" ref="J84:W84" si="28">J85+J86+J87</f>
        <v>155.8125</v>
      </c>
      <c r="K84" s="81">
        <f>K85+K86+K87</f>
        <v>0</v>
      </c>
      <c r="L84" s="18">
        <f>L85+L86+L87</f>
        <v>0</v>
      </c>
      <c r="M84" s="18">
        <f>M85+M86+M87</f>
        <v>0</v>
      </c>
      <c r="N84" s="18">
        <f>N85+N86+N87</f>
        <v>0</v>
      </c>
      <c r="O84" s="82">
        <f>O85+O86+O87</f>
        <v>0</v>
      </c>
      <c r="P84" s="81">
        <f>P85+P86+P87</f>
        <v>124.8125</v>
      </c>
      <c r="Q84" s="81">
        <f>Q85+Q86+Q87</f>
        <v>0</v>
      </c>
      <c r="R84" s="81">
        <f>R85+R86+R87</f>
        <v>0</v>
      </c>
      <c r="S84" s="81">
        <f>S85+S86+S87</f>
        <v>0</v>
      </c>
      <c r="T84" s="81">
        <f>T85+T86+T87</f>
        <v>21</v>
      </c>
      <c r="U84" s="81">
        <f>U85+U86+U87</f>
        <v>10</v>
      </c>
      <c r="V84" s="81">
        <f>V85+V86+V87</f>
        <v>0</v>
      </c>
      <c r="W84" s="81">
        <f>W85+W86+W87</f>
        <v>0</v>
      </c>
      <c r="X84" s="107"/>
      <c r="Y84" s="107"/>
      <c r="Z84" s="107"/>
      <c r="AA84" s="107"/>
      <c r="AB84" s="107"/>
      <c r="AC84" s="107"/>
      <c r="AD84" s="107"/>
      <c r="AE84" s="107"/>
      <c r="AF84" s="107"/>
      <c r="AG84" s="107"/>
      <c r="AH84" s="107"/>
    </row>
    <row r="85" ht="60.75" customHeight="1" spans="1:34">
      <c r="A85" s="19" t="s">
        <v>35</v>
      </c>
      <c r="B85" s="14" t="s">
        <v>446</v>
      </c>
      <c r="C85" s="21" t="s">
        <v>447</v>
      </c>
      <c r="D85" s="24" t="s">
        <v>176</v>
      </c>
      <c r="E85" s="24" t="s">
        <v>176</v>
      </c>
      <c r="F85" s="24" t="s">
        <v>122</v>
      </c>
      <c r="G85" s="24" t="s">
        <v>448</v>
      </c>
      <c r="H85" s="24" t="s">
        <v>449</v>
      </c>
      <c r="I85" s="19" t="s">
        <v>450</v>
      </c>
      <c r="J85" s="24">
        <f>K85+P85+Q85+R85+S85+T85+U85+V85+W85</f>
        <v>33</v>
      </c>
      <c r="K85" s="85">
        <f>SUM(L85:O85)</f>
        <v>0</v>
      </c>
      <c r="L85" s="24"/>
      <c r="M85" s="24"/>
      <c r="N85" s="24"/>
      <c r="O85" s="36"/>
      <c r="P85" s="85">
        <v>33</v>
      </c>
      <c r="Q85" s="85"/>
      <c r="R85" s="85"/>
      <c r="S85" s="85"/>
      <c r="T85" s="85"/>
      <c r="U85" s="85"/>
      <c r="V85" s="85"/>
      <c r="W85" s="85"/>
      <c r="X85" s="24" t="s">
        <v>125</v>
      </c>
      <c r="Y85" s="24" t="s">
        <v>127</v>
      </c>
      <c r="Z85" s="24" t="s">
        <v>126</v>
      </c>
      <c r="AA85" s="24" t="s">
        <v>126</v>
      </c>
      <c r="AB85" s="24" t="s">
        <v>126</v>
      </c>
      <c r="AC85" s="24" t="s">
        <v>126</v>
      </c>
      <c r="AD85" s="24">
        <v>110</v>
      </c>
      <c r="AE85" s="24">
        <v>110</v>
      </c>
      <c r="AF85" s="24">
        <v>110</v>
      </c>
      <c r="AG85" s="21" t="s">
        <v>451</v>
      </c>
      <c r="AH85" s="24" t="s">
        <v>452</v>
      </c>
    </row>
    <row r="86" ht="29.25" customHeight="1" spans="1:34">
      <c r="A86" s="19" t="s">
        <v>36</v>
      </c>
      <c r="B86" s="14"/>
      <c r="C86" s="14"/>
      <c r="D86" s="15"/>
      <c r="E86" s="15"/>
      <c r="F86" s="15"/>
      <c r="G86" s="15"/>
      <c r="H86" s="15"/>
      <c r="I86" s="15"/>
      <c r="J86" s="15"/>
      <c r="K86" s="109"/>
      <c r="L86" s="107"/>
      <c r="M86" s="107"/>
      <c r="N86" s="107"/>
      <c r="O86" s="108"/>
      <c r="P86" s="109"/>
      <c r="Q86" s="109"/>
      <c r="R86" s="109"/>
      <c r="S86" s="109"/>
      <c r="T86" s="109"/>
      <c r="U86" s="109"/>
      <c r="V86" s="109"/>
      <c r="W86" s="109"/>
      <c r="X86" s="107"/>
      <c r="Y86" s="107"/>
      <c r="Z86" s="107"/>
      <c r="AA86" s="107"/>
      <c r="AB86" s="107"/>
      <c r="AC86" s="107"/>
      <c r="AD86" s="107"/>
      <c r="AE86" s="107"/>
      <c r="AF86" s="107"/>
      <c r="AG86" s="107"/>
      <c r="AH86" s="107"/>
    </row>
    <row r="87" ht="29.25" customHeight="1" spans="1:34">
      <c r="A87" s="24" t="s">
        <v>37</v>
      </c>
      <c r="B87" s="14"/>
      <c r="C87" s="14"/>
      <c r="D87" s="15"/>
      <c r="E87" s="15"/>
      <c r="F87" s="15"/>
      <c r="G87" s="15"/>
      <c r="H87" s="15"/>
      <c r="I87" s="15"/>
      <c r="J87" s="15">
        <f>SUM(J88:J93)</f>
        <v>122.8125</v>
      </c>
      <c r="K87" s="113">
        <f t="shared" ref="K87:W87" si="29">SUM(K88:K93)</f>
        <v>0</v>
      </c>
      <c r="L87" s="15">
        <f>SUM(L88:L93)</f>
        <v>0</v>
      </c>
      <c r="M87" s="15">
        <f>SUM(M88:M93)</f>
        <v>0</v>
      </c>
      <c r="N87" s="15">
        <f>SUM(N88:N93)</f>
        <v>0</v>
      </c>
      <c r="O87" s="84">
        <f>SUM(O88:O93)</f>
        <v>0</v>
      </c>
      <c r="P87" s="113">
        <f>SUM(P88:P93)</f>
        <v>91.8125</v>
      </c>
      <c r="Q87" s="113">
        <f>SUM(Q88:Q93)</f>
        <v>0</v>
      </c>
      <c r="R87" s="113">
        <f>SUM(R88:R93)</f>
        <v>0</v>
      </c>
      <c r="S87" s="113">
        <f>SUM(S88:S93)</f>
        <v>0</v>
      </c>
      <c r="T87" s="113">
        <f>SUM(T88:T93)</f>
        <v>21</v>
      </c>
      <c r="U87" s="113">
        <f>SUM(U88:U93)</f>
        <v>10</v>
      </c>
      <c r="V87" s="113">
        <f>SUM(V88:V93)</f>
        <v>0</v>
      </c>
      <c r="W87" s="113">
        <f>SUM(W88:W93)</f>
        <v>0</v>
      </c>
      <c r="X87" s="107"/>
      <c r="Y87" s="107"/>
      <c r="Z87" s="107"/>
      <c r="AA87" s="107"/>
      <c r="AB87" s="107"/>
      <c r="AC87" s="107"/>
      <c r="AD87" s="107"/>
      <c r="AE87" s="107"/>
      <c r="AF87" s="107"/>
      <c r="AG87" s="107"/>
      <c r="AH87" s="107"/>
    </row>
    <row r="88" ht="29.25" customHeight="1" spans="1:34">
      <c r="A88" s="24">
        <v>1</v>
      </c>
      <c r="B88" s="160" t="s">
        <v>453</v>
      </c>
      <c r="C88" s="162" t="s">
        <v>454</v>
      </c>
      <c r="D88" s="162" t="s">
        <v>176</v>
      </c>
      <c r="E88" s="162" t="s">
        <v>176</v>
      </c>
      <c r="F88" s="162" t="s">
        <v>122</v>
      </c>
      <c r="G88" s="162" t="s">
        <v>455</v>
      </c>
      <c r="H88" s="162" t="s">
        <v>456</v>
      </c>
      <c r="I88" s="262" t="s">
        <v>457</v>
      </c>
      <c r="J88" s="162">
        <v>24.5625</v>
      </c>
      <c r="K88" s="181"/>
      <c r="L88" s="162"/>
      <c r="M88" s="162"/>
      <c r="N88" s="162"/>
      <c r="O88" s="182"/>
      <c r="P88" s="181">
        <v>24.5625</v>
      </c>
      <c r="Q88" s="181"/>
      <c r="R88" s="181"/>
      <c r="S88" s="181"/>
      <c r="T88" s="181"/>
      <c r="U88" s="181"/>
      <c r="V88" s="181"/>
      <c r="W88" s="181"/>
      <c r="X88" s="24" t="s">
        <v>125</v>
      </c>
      <c r="Y88" s="162" t="s">
        <v>127</v>
      </c>
      <c r="Z88" s="162" t="s">
        <v>126</v>
      </c>
      <c r="AA88" s="162" t="s">
        <v>126</v>
      </c>
      <c r="AB88" s="162" t="s">
        <v>126</v>
      </c>
      <c r="AC88" s="162" t="s">
        <v>126</v>
      </c>
      <c r="AD88" s="162">
        <v>192</v>
      </c>
      <c r="AE88" s="162">
        <v>192</v>
      </c>
      <c r="AF88" s="162">
        <v>655</v>
      </c>
      <c r="AG88" s="162" t="s">
        <v>458</v>
      </c>
      <c r="AH88" s="162" t="s">
        <v>459</v>
      </c>
    </row>
    <row r="89" ht="29.25" customHeight="1" spans="1:34">
      <c r="A89" s="24">
        <v>2</v>
      </c>
      <c r="B89" s="160" t="s">
        <v>460</v>
      </c>
      <c r="C89" s="162" t="s">
        <v>461</v>
      </c>
      <c r="D89" s="162" t="s">
        <v>176</v>
      </c>
      <c r="E89" s="162" t="s">
        <v>176</v>
      </c>
      <c r="F89" s="162" t="s">
        <v>122</v>
      </c>
      <c r="G89" s="162" t="s">
        <v>455</v>
      </c>
      <c r="H89" s="162" t="s">
        <v>456</v>
      </c>
      <c r="I89" s="262" t="s">
        <v>457</v>
      </c>
      <c r="J89" s="162">
        <v>62.85</v>
      </c>
      <c r="K89" s="181"/>
      <c r="L89" s="162"/>
      <c r="M89" s="162"/>
      <c r="N89" s="162"/>
      <c r="O89" s="182"/>
      <c r="P89" s="181">
        <v>62.85</v>
      </c>
      <c r="Q89" s="181"/>
      <c r="R89" s="181"/>
      <c r="S89" s="181"/>
      <c r="T89" s="181"/>
      <c r="U89" s="181"/>
      <c r="V89" s="181"/>
      <c r="W89" s="181"/>
      <c r="X89" s="24" t="s">
        <v>125</v>
      </c>
      <c r="Y89" s="162" t="s">
        <v>127</v>
      </c>
      <c r="Z89" s="162" t="s">
        <v>126</v>
      </c>
      <c r="AA89" s="162" t="s">
        <v>126</v>
      </c>
      <c r="AB89" s="162" t="s">
        <v>126</v>
      </c>
      <c r="AC89" s="162" t="s">
        <v>126</v>
      </c>
      <c r="AD89" s="162">
        <v>791</v>
      </c>
      <c r="AE89" s="162">
        <v>791</v>
      </c>
      <c r="AF89" s="162">
        <v>1443</v>
      </c>
      <c r="AG89" s="162" t="s">
        <v>458</v>
      </c>
      <c r="AH89" s="162" t="s">
        <v>459</v>
      </c>
    </row>
    <row r="90" ht="29.25" customHeight="1" spans="1:34">
      <c r="A90" s="24">
        <v>3</v>
      </c>
      <c r="B90" s="160" t="s">
        <v>462</v>
      </c>
      <c r="C90" s="162" t="s">
        <v>463</v>
      </c>
      <c r="D90" s="162" t="s">
        <v>176</v>
      </c>
      <c r="E90" s="162" t="s">
        <v>176</v>
      </c>
      <c r="F90" s="162" t="s">
        <v>122</v>
      </c>
      <c r="G90" s="162" t="s">
        <v>455</v>
      </c>
      <c r="H90" s="162" t="s">
        <v>456</v>
      </c>
      <c r="I90" s="162" t="s">
        <v>464</v>
      </c>
      <c r="J90" s="162">
        <v>0.4</v>
      </c>
      <c r="K90" s="181"/>
      <c r="L90" s="162"/>
      <c r="M90" s="162"/>
      <c r="N90" s="162"/>
      <c r="O90" s="182"/>
      <c r="P90" s="181">
        <v>0.4</v>
      </c>
      <c r="Q90" s="181"/>
      <c r="R90" s="181"/>
      <c r="S90" s="181"/>
      <c r="T90" s="181"/>
      <c r="U90" s="181"/>
      <c r="V90" s="181"/>
      <c r="W90" s="181"/>
      <c r="X90" s="162" t="s">
        <v>125</v>
      </c>
      <c r="Y90" s="162" t="s">
        <v>127</v>
      </c>
      <c r="Z90" s="162" t="s">
        <v>126</v>
      </c>
      <c r="AA90" s="162" t="s">
        <v>126</v>
      </c>
      <c r="AB90" s="162" t="s">
        <v>126</v>
      </c>
      <c r="AC90" s="162" t="s">
        <v>126</v>
      </c>
      <c r="AD90" s="162">
        <v>1</v>
      </c>
      <c r="AE90" s="162">
        <v>1</v>
      </c>
      <c r="AF90" s="162">
        <v>4</v>
      </c>
      <c r="AG90" s="162" t="s">
        <v>458</v>
      </c>
      <c r="AH90" s="162" t="s">
        <v>459</v>
      </c>
    </row>
    <row r="91" ht="29.25" customHeight="1" spans="1:34">
      <c r="A91" s="96">
        <v>4</v>
      </c>
      <c r="B91" s="163" t="s">
        <v>465</v>
      </c>
      <c r="C91" s="67" t="s">
        <v>466</v>
      </c>
      <c r="D91" s="164" t="s">
        <v>176</v>
      </c>
      <c r="E91" s="68" t="s">
        <v>363</v>
      </c>
      <c r="F91" s="67" t="s">
        <v>122</v>
      </c>
      <c r="G91" s="67" t="s">
        <v>467</v>
      </c>
      <c r="H91" s="67" t="s">
        <v>456</v>
      </c>
      <c r="I91" s="67" t="s">
        <v>468</v>
      </c>
      <c r="J91" s="162">
        <v>6</v>
      </c>
      <c r="K91" s="105"/>
      <c r="L91" s="67"/>
      <c r="M91" s="67"/>
      <c r="N91" s="67"/>
      <c r="O91" s="67"/>
      <c r="P91" s="105"/>
      <c r="Q91" s="105"/>
      <c r="R91" s="105"/>
      <c r="S91" s="105"/>
      <c r="T91" s="105">
        <v>6</v>
      </c>
      <c r="U91" s="105"/>
      <c r="V91" s="105"/>
      <c r="W91" s="105"/>
      <c r="X91" s="162" t="s">
        <v>125</v>
      </c>
      <c r="Y91" s="162" t="s">
        <v>127</v>
      </c>
      <c r="Z91" s="162" t="s">
        <v>126</v>
      </c>
      <c r="AA91" s="162" t="s">
        <v>126</v>
      </c>
      <c r="AB91" s="162" t="s">
        <v>126</v>
      </c>
      <c r="AC91" s="162" t="s">
        <v>126</v>
      </c>
      <c r="AD91" s="162"/>
      <c r="AE91" s="162">
        <v>250</v>
      </c>
      <c r="AF91" s="162">
        <v>4400</v>
      </c>
      <c r="AG91" s="162" t="s">
        <v>469</v>
      </c>
      <c r="AH91" s="162" t="s">
        <v>470</v>
      </c>
    </row>
    <row r="92" ht="29.25" customHeight="1" spans="1:34">
      <c r="A92" s="96">
        <v>5</v>
      </c>
      <c r="B92" s="163" t="s">
        <v>471</v>
      </c>
      <c r="C92" s="67" t="s">
        <v>472</v>
      </c>
      <c r="D92" s="67" t="s">
        <v>181</v>
      </c>
      <c r="E92" s="67" t="s">
        <v>473</v>
      </c>
      <c r="F92" s="67" t="s">
        <v>122</v>
      </c>
      <c r="G92" s="67" t="s">
        <v>467</v>
      </c>
      <c r="H92" s="67" t="s">
        <v>456</v>
      </c>
      <c r="I92" s="67" t="s">
        <v>468</v>
      </c>
      <c r="J92" s="67">
        <v>25</v>
      </c>
      <c r="K92" s="105"/>
      <c r="L92" s="67"/>
      <c r="M92" s="67"/>
      <c r="N92" s="67"/>
      <c r="O92" s="67"/>
      <c r="P92" s="105"/>
      <c r="Q92" s="105"/>
      <c r="R92" s="105"/>
      <c r="S92" s="105"/>
      <c r="T92" s="105">
        <v>15</v>
      </c>
      <c r="U92" s="105">
        <v>10</v>
      </c>
      <c r="V92" s="105"/>
      <c r="W92" s="105"/>
      <c r="X92" s="162" t="s">
        <v>125</v>
      </c>
      <c r="Y92" s="162" t="s">
        <v>127</v>
      </c>
      <c r="Z92" s="162" t="s">
        <v>126</v>
      </c>
      <c r="AA92" s="162" t="s">
        <v>126</v>
      </c>
      <c r="AB92" s="162" t="s">
        <v>126</v>
      </c>
      <c r="AC92" s="162" t="s">
        <v>126</v>
      </c>
      <c r="AD92" s="162"/>
      <c r="AE92" s="162">
        <v>260</v>
      </c>
      <c r="AF92" s="162">
        <v>500</v>
      </c>
      <c r="AG92" s="162" t="s">
        <v>474</v>
      </c>
      <c r="AH92" s="162" t="s">
        <v>475</v>
      </c>
    </row>
    <row r="93" ht="29.25" customHeight="1" spans="1:34">
      <c r="A93" s="24">
        <v>6</v>
      </c>
      <c r="B93" s="160" t="s">
        <v>476</v>
      </c>
      <c r="C93" s="162" t="s">
        <v>477</v>
      </c>
      <c r="D93" s="162" t="s">
        <v>176</v>
      </c>
      <c r="E93" s="162" t="s">
        <v>176</v>
      </c>
      <c r="F93" s="162" t="s">
        <v>122</v>
      </c>
      <c r="G93" s="162" t="s">
        <v>455</v>
      </c>
      <c r="H93" s="162" t="s">
        <v>456</v>
      </c>
      <c r="I93" s="162" t="s">
        <v>464</v>
      </c>
      <c r="J93" s="162">
        <v>4</v>
      </c>
      <c r="K93" s="181"/>
      <c r="L93" s="162"/>
      <c r="M93" s="162"/>
      <c r="N93" s="162"/>
      <c r="O93" s="182"/>
      <c r="P93" s="181">
        <v>4</v>
      </c>
      <c r="Q93" s="181"/>
      <c r="R93" s="181"/>
      <c r="S93" s="181"/>
      <c r="T93" s="181"/>
      <c r="U93" s="181"/>
      <c r="V93" s="181"/>
      <c r="W93" s="181"/>
      <c r="X93" s="162" t="s">
        <v>125</v>
      </c>
      <c r="Y93" s="162" t="s">
        <v>127</v>
      </c>
      <c r="Z93" s="162" t="s">
        <v>126</v>
      </c>
      <c r="AA93" s="162" t="s">
        <v>126</v>
      </c>
      <c r="AB93" s="162" t="s">
        <v>126</v>
      </c>
      <c r="AC93" s="162" t="s">
        <v>126</v>
      </c>
      <c r="AD93" s="162">
        <v>43</v>
      </c>
      <c r="AE93" s="162">
        <v>43</v>
      </c>
      <c r="AF93" s="162">
        <v>65</v>
      </c>
      <c r="AG93" s="162" t="s">
        <v>458</v>
      </c>
      <c r="AH93" s="162" t="s">
        <v>459</v>
      </c>
    </row>
    <row r="94" ht="29.25" customHeight="1" spans="1:34">
      <c r="A94" s="72" t="s">
        <v>478</v>
      </c>
      <c r="B94" s="14"/>
      <c r="C94" s="14"/>
      <c r="D94" s="15"/>
      <c r="E94" s="15"/>
      <c r="F94" s="15"/>
      <c r="G94" s="15"/>
      <c r="H94" s="15"/>
      <c r="I94" s="15"/>
      <c r="J94" s="18">
        <f>J95+J96+J97+J98+J99+J100</f>
        <v>898.58</v>
      </c>
      <c r="K94" s="81">
        <f t="shared" ref="K94:W94" si="30">K95+K96+K97+K98+K99+K100</f>
        <v>0</v>
      </c>
      <c r="L94" s="18">
        <f>L95+L96+L97+L98+L99+L100</f>
        <v>0</v>
      </c>
      <c r="M94" s="18">
        <f>M95+M96+M97+M98+M99+M100</f>
        <v>0</v>
      </c>
      <c r="N94" s="18">
        <f>N95+N96+N97+N98+N99+N100</f>
        <v>0</v>
      </c>
      <c r="O94" s="82">
        <f>O95+O96+O97+O98+O99+O100</f>
        <v>0</v>
      </c>
      <c r="P94" s="81">
        <f>P95+P96+P97+P98+P99+P100</f>
        <v>821.92</v>
      </c>
      <c r="Q94" s="81">
        <f>Q95+Q96+Q97+Q98+Q99+Q100</f>
        <v>0</v>
      </c>
      <c r="R94" s="81">
        <f>R95+R96+R97+R98+R99+R100</f>
        <v>0</v>
      </c>
      <c r="S94" s="81">
        <f>S95+S96+S97+S98+S99+S100</f>
        <v>0</v>
      </c>
      <c r="T94" s="81">
        <f>T95+T96+T97+T98+T99+T100</f>
        <v>0</v>
      </c>
      <c r="U94" s="81">
        <f>U95+U96+U97+U98+U99+U100</f>
        <v>0</v>
      </c>
      <c r="V94" s="81">
        <f>V95+V96+V97+V98+V99+V100</f>
        <v>0</v>
      </c>
      <c r="W94" s="81">
        <f>W95+W96+W97+W98+W99+W100</f>
        <v>76.66</v>
      </c>
      <c r="X94" s="107"/>
      <c r="Y94" s="107"/>
      <c r="Z94" s="107"/>
      <c r="AA94" s="107"/>
      <c r="AB94" s="107"/>
      <c r="AC94" s="107"/>
      <c r="AD94" s="107"/>
      <c r="AE94" s="107"/>
      <c r="AF94" s="107"/>
      <c r="AG94" s="107"/>
      <c r="AH94" s="107"/>
    </row>
    <row r="95" ht="65.25" customHeight="1" spans="1:34">
      <c r="A95" s="19" t="s">
        <v>39</v>
      </c>
      <c r="B95" s="151" t="s">
        <v>479</v>
      </c>
      <c r="C95" s="21" t="s">
        <v>480</v>
      </c>
      <c r="D95" s="24" t="s">
        <v>176</v>
      </c>
      <c r="E95" s="24" t="s">
        <v>176</v>
      </c>
      <c r="F95" s="24" t="s">
        <v>122</v>
      </c>
      <c r="G95" s="24" t="s">
        <v>481</v>
      </c>
      <c r="H95" s="24" t="s">
        <v>482</v>
      </c>
      <c r="I95" s="24">
        <v>19991590097</v>
      </c>
      <c r="J95" s="24">
        <v>258.35</v>
      </c>
      <c r="K95" s="85">
        <f>SUM(L95:O95)</f>
        <v>0</v>
      </c>
      <c r="L95" s="24"/>
      <c r="M95" s="24"/>
      <c r="N95" s="24"/>
      <c r="O95" s="36"/>
      <c r="P95" s="85">
        <v>181.69</v>
      </c>
      <c r="Q95" s="85"/>
      <c r="R95" s="85"/>
      <c r="S95" s="85"/>
      <c r="T95" s="85"/>
      <c r="U95" s="85"/>
      <c r="V95" s="85"/>
      <c r="W95" s="85">
        <v>76.66</v>
      </c>
      <c r="X95" s="24" t="s">
        <v>125</v>
      </c>
      <c r="Y95" s="24" t="s">
        <v>127</v>
      </c>
      <c r="Z95" s="24" t="s">
        <v>126</v>
      </c>
      <c r="AA95" s="24" t="s">
        <v>126</v>
      </c>
      <c r="AB95" s="24" t="s">
        <v>126</v>
      </c>
      <c r="AC95" s="24" t="s">
        <v>126</v>
      </c>
      <c r="AD95" s="24">
        <v>3935</v>
      </c>
      <c r="AE95" s="24">
        <v>11743</v>
      </c>
      <c r="AF95" s="24">
        <v>87500</v>
      </c>
      <c r="AG95" s="24" t="s">
        <v>483</v>
      </c>
      <c r="AH95" s="24" t="s">
        <v>484</v>
      </c>
    </row>
    <row r="96" ht="46.5" customHeight="1" spans="1:34">
      <c r="A96" s="19" t="s">
        <v>40</v>
      </c>
      <c r="B96" s="14"/>
      <c r="C96" s="14"/>
      <c r="D96" s="15"/>
      <c r="E96" s="15"/>
      <c r="F96" s="15"/>
      <c r="G96" s="15"/>
      <c r="H96" s="15"/>
      <c r="I96" s="15"/>
      <c r="J96" s="15"/>
      <c r="K96" s="85">
        <f t="shared" ref="K96:K100" si="31">SUM(L96:O96)</f>
        <v>0</v>
      </c>
      <c r="L96" s="107"/>
      <c r="M96" s="107"/>
      <c r="N96" s="107"/>
      <c r="O96" s="108"/>
      <c r="P96" s="109"/>
      <c r="Q96" s="109"/>
      <c r="R96" s="109"/>
      <c r="S96" s="109"/>
      <c r="T96" s="109"/>
      <c r="U96" s="109"/>
      <c r="V96" s="109"/>
      <c r="W96" s="109"/>
      <c r="X96" s="107"/>
      <c r="Y96" s="107"/>
      <c r="Z96" s="107"/>
      <c r="AA96" s="107"/>
      <c r="AB96" s="107"/>
      <c r="AC96" s="107"/>
      <c r="AD96" s="107"/>
      <c r="AE96" s="107"/>
      <c r="AF96" s="107"/>
      <c r="AG96" s="107"/>
      <c r="AH96" s="107"/>
    </row>
    <row r="97" ht="46.5" customHeight="1" spans="1:34">
      <c r="A97" s="24" t="s">
        <v>41</v>
      </c>
      <c r="B97" s="21" t="s">
        <v>485</v>
      </c>
      <c r="C97" s="21" t="s">
        <v>486</v>
      </c>
      <c r="D97" s="24" t="s">
        <v>176</v>
      </c>
      <c r="E97" s="24" t="s">
        <v>176</v>
      </c>
      <c r="F97" s="24" t="s">
        <v>122</v>
      </c>
      <c r="G97" s="24" t="s">
        <v>487</v>
      </c>
      <c r="H97" s="24" t="s">
        <v>488</v>
      </c>
      <c r="I97" s="24">
        <v>4185214</v>
      </c>
      <c r="J97" s="24">
        <v>595</v>
      </c>
      <c r="K97" s="85">
        <f>SUM(L97:O97)</f>
        <v>0</v>
      </c>
      <c r="L97" s="24"/>
      <c r="M97" s="24"/>
      <c r="N97" s="24"/>
      <c r="O97" s="36"/>
      <c r="P97" s="85">
        <v>595</v>
      </c>
      <c r="Q97" s="85"/>
      <c r="R97" s="85"/>
      <c r="S97" s="85"/>
      <c r="T97" s="85"/>
      <c r="U97" s="85"/>
      <c r="V97" s="85"/>
      <c r="W97" s="85"/>
      <c r="X97" s="24" t="s">
        <v>125</v>
      </c>
      <c r="Y97" s="24" t="s">
        <v>127</v>
      </c>
      <c r="Z97" s="24" t="s">
        <v>126</v>
      </c>
      <c r="AA97" s="24" t="s">
        <v>126</v>
      </c>
      <c r="AB97" s="24" t="s">
        <v>126</v>
      </c>
      <c r="AC97" s="24" t="s">
        <v>126</v>
      </c>
      <c r="AD97" s="24">
        <v>3028</v>
      </c>
      <c r="AE97" s="24">
        <v>3028</v>
      </c>
      <c r="AF97" s="24">
        <v>5000</v>
      </c>
      <c r="AG97" s="24" t="s">
        <v>489</v>
      </c>
      <c r="AH97" s="24" t="s">
        <v>490</v>
      </c>
    </row>
    <row r="98" ht="46.5" customHeight="1" spans="1:34">
      <c r="A98" s="24" t="s">
        <v>42</v>
      </c>
      <c r="B98" s="21"/>
      <c r="C98" s="21"/>
      <c r="D98" s="24"/>
      <c r="E98" s="24"/>
      <c r="F98" s="24"/>
      <c r="G98" s="24"/>
      <c r="H98" s="24"/>
      <c r="I98" s="24"/>
      <c r="J98" s="24"/>
      <c r="K98" s="85">
        <f>SUM(L98:O98)</f>
        <v>0</v>
      </c>
      <c r="L98" s="24"/>
      <c r="M98" s="24"/>
      <c r="N98" s="24"/>
      <c r="O98" s="36"/>
      <c r="P98" s="85"/>
      <c r="Q98" s="85"/>
      <c r="R98" s="85"/>
      <c r="S98" s="85"/>
      <c r="T98" s="85"/>
      <c r="U98" s="85"/>
      <c r="V98" s="85"/>
      <c r="W98" s="85"/>
      <c r="X98" s="24"/>
      <c r="Y98" s="24"/>
      <c r="Z98" s="24"/>
      <c r="AA98" s="24"/>
      <c r="AB98" s="24"/>
      <c r="AC98" s="24"/>
      <c r="AD98" s="24"/>
      <c r="AE98" s="24"/>
      <c r="AF98" s="24"/>
      <c r="AG98" s="24"/>
      <c r="AH98" s="24"/>
    </row>
    <row r="99" ht="46.5" customHeight="1" spans="1:34">
      <c r="A99" s="24" t="s">
        <v>43</v>
      </c>
      <c r="B99" s="153" t="s">
        <v>491</v>
      </c>
      <c r="C99" s="153" t="s">
        <v>492</v>
      </c>
      <c r="D99" s="31" t="s">
        <v>176</v>
      </c>
      <c r="E99" s="31" t="s">
        <v>176</v>
      </c>
      <c r="F99" s="31" t="s">
        <v>122</v>
      </c>
      <c r="G99" s="31" t="s">
        <v>493</v>
      </c>
      <c r="H99" s="31" t="s">
        <v>494</v>
      </c>
      <c r="I99" s="31">
        <v>4180460</v>
      </c>
      <c r="J99" s="174">
        <f>K99+P99+Q99+R99+S99+T99+U99+V99+W99</f>
        <v>35.23</v>
      </c>
      <c r="K99" s="98">
        <f>SUM(L99:O99)</f>
        <v>0</v>
      </c>
      <c r="L99" s="174"/>
      <c r="M99" s="174"/>
      <c r="N99" s="174"/>
      <c r="O99" s="174"/>
      <c r="P99" s="98">
        <v>35.23</v>
      </c>
      <c r="Q99" s="85"/>
      <c r="R99" s="85"/>
      <c r="S99" s="85"/>
      <c r="T99" s="85"/>
      <c r="U99" s="85"/>
      <c r="V99" s="85"/>
      <c r="W99" s="85"/>
      <c r="X99" s="24" t="s">
        <v>125</v>
      </c>
      <c r="Y99" s="24" t="s">
        <v>127</v>
      </c>
      <c r="Z99" s="24" t="s">
        <v>126</v>
      </c>
      <c r="AA99" s="24" t="s">
        <v>126</v>
      </c>
      <c r="AB99" s="24" t="s">
        <v>126</v>
      </c>
      <c r="AC99" s="24" t="s">
        <v>126</v>
      </c>
      <c r="AD99" s="117">
        <v>3929</v>
      </c>
      <c r="AE99" s="117">
        <v>11744</v>
      </c>
      <c r="AF99" s="117">
        <v>11744</v>
      </c>
      <c r="AG99" s="24" t="s">
        <v>495</v>
      </c>
      <c r="AH99" s="24" t="s">
        <v>496</v>
      </c>
    </row>
    <row r="100" ht="46.5" customHeight="1" spans="1:34">
      <c r="A100" s="96" t="s">
        <v>44</v>
      </c>
      <c r="B100" s="47" t="s">
        <v>497</v>
      </c>
      <c r="C100" s="21" t="s">
        <v>498</v>
      </c>
      <c r="D100" s="24" t="s">
        <v>176</v>
      </c>
      <c r="E100" s="24" t="s">
        <v>176</v>
      </c>
      <c r="F100" s="24" t="s">
        <v>122</v>
      </c>
      <c r="G100" s="24" t="s">
        <v>417</v>
      </c>
      <c r="H100" s="24" t="s">
        <v>418</v>
      </c>
      <c r="I100" s="24">
        <v>4180865</v>
      </c>
      <c r="J100" s="24">
        <v>10</v>
      </c>
      <c r="K100" s="85">
        <f>SUM(L100:O100)</f>
        <v>0</v>
      </c>
      <c r="L100" s="24"/>
      <c r="M100" s="24"/>
      <c r="N100" s="24"/>
      <c r="O100" s="36"/>
      <c r="P100" s="85">
        <v>10</v>
      </c>
      <c r="Q100" s="85"/>
      <c r="R100" s="85"/>
      <c r="S100" s="85"/>
      <c r="T100" s="85"/>
      <c r="U100" s="85"/>
      <c r="V100" s="85"/>
      <c r="W100" s="85"/>
      <c r="X100" s="187" t="s">
        <v>499</v>
      </c>
      <c r="Y100" s="187" t="s">
        <v>127</v>
      </c>
      <c r="Z100" s="187" t="s">
        <v>126</v>
      </c>
      <c r="AA100" s="187" t="s">
        <v>126</v>
      </c>
      <c r="AB100" s="187" t="s">
        <v>126</v>
      </c>
      <c r="AC100" s="187" t="s">
        <v>126</v>
      </c>
      <c r="AD100" s="187"/>
      <c r="AE100" s="187">
        <v>418</v>
      </c>
      <c r="AF100" s="187">
        <v>1243</v>
      </c>
      <c r="AG100" s="187" t="s">
        <v>500</v>
      </c>
      <c r="AH100" s="187" t="s">
        <v>501</v>
      </c>
    </row>
    <row r="101" ht="29.25" customHeight="1" spans="1:34">
      <c r="A101" s="16" t="s">
        <v>45</v>
      </c>
      <c r="B101" s="14"/>
      <c r="C101" s="14"/>
      <c r="D101" s="15"/>
      <c r="E101" s="15"/>
      <c r="F101" s="15"/>
      <c r="G101" s="15"/>
      <c r="H101" s="15"/>
      <c r="I101" s="15"/>
      <c r="J101" s="18">
        <f>J102</f>
        <v>0</v>
      </c>
      <c r="K101" s="81">
        <f t="shared" ref="K101:W101" si="32">K102</f>
        <v>0</v>
      </c>
      <c r="L101" s="18">
        <f>L102</f>
        <v>0</v>
      </c>
      <c r="M101" s="18">
        <f>M102</f>
        <v>0</v>
      </c>
      <c r="N101" s="18">
        <f>N102</f>
        <v>0</v>
      </c>
      <c r="O101" s="82">
        <f>O102</f>
        <v>0</v>
      </c>
      <c r="P101" s="81">
        <f>P102</f>
        <v>0</v>
      </c>
      <c r="Q101" s="81">
        <f>Q102</f>
        <v>0</v>
      </c>
      <c r="R101" s="81">
        <f>R102</f>
        <v>0</v>
      </c>
      <c r="S101" s="81">
        <f>S102</f>
        <v>0</v>
      </c>
      <c r="T101" s="81">
        <f>T102</f>
        <v>0</v>
      </c>
      <c r="U101" s="81">
        <f>U102</f>
        <v>0</v>
      </c>
      <c r="V101" s="81">
        <f>V102</f>
        <v>0</v>
      </c>
      <c r="W101" s="81">
        <f>W102</f>
        <v>0</v>
      </c>
      <c r="X101" s="107"/>
      <c r="Y101" s="107"/>
      <c r="Z101" s="107"/>
      <c r="AA101" s="107"/>
      <c r="AB101" s="107"/>
      <c r="AC101" s="107"/>
      <c r="AD101" s="107"/>
      <c r="AE101" s="107"/>
      <c r="AF101" s="107"/>
      <c r="AG101" s="107"/>
      <c r="AH101" s="107"/>
    </row>
    <row r="102" ht="29.25" customHeight="1" spans="1:34">
      <c r="A102" s="24" t="s">
        <v>46</v>
      </c>
      <c r="B102" s="14"/>
      <c r="C102" s="14"/>
      <c r="D102" s="15"/>
      <c r="E102" s="15"/>
      <c r="F102" s="15"/>
      <c r="G102" s="15"/>
      <c r="H102" s="15"/>
      <c r="I102" s="15"/>
      <c r="J102" s="15">
        <v>0</v>
      </c>
      <c r="K102" s="113">
        <v>0</v>
      </c>
      <c r="L102" s="15">
        <v>0</v>
      </c>
      <c r="M102" s="15">
        <v>0</v>
      </c>
      <c r="N102" s="15">
        <v>0</v>
      </c>
      <c r="O102" s="84">
        <v>0</v>
      </c>
      <c r="P102" s="113">
        <v>0</v>
      </c>
      <c r="Q102" s="113">
        <v>0</v>
      </c>
      <c r="R102" s="113">
        <v>0</v>
      </c>
      <c r="S102" s="113">
        <v>0</v>
      </c>
      <c r="T102" s="113">
        <v>0</v>
      </c>
      <c r="U102" s="113">
        <v>0</v>
      </c>
      <c r="V102" s="113">
        <v>0</v>
      </c>
      <c r="W102" s="113">
        <v>0</v>
      </c>
      <c r="X102" s="107"/>
      <c r="Y102" s="107"/>
      <c r="Z102" s="107"/>
      <c r="AA102" s="107"/>
      <c r="AB102" s="107"/>
      <c r="AC102" s="107"/>
      <c r="AD102" s="107"/>
      <c r="AE102" s="107"/>
      <c r="AF102" s="107"/>
      <c r="AG102" s="107"/>
      <c r="AH102" s="107"/>
    </row>
    <row r="103" ht="29.25" customHeight="1" spans="1:34">
      <c r="A103" s="72" t="s">
        <v>502</v>
      </c>
      <c r="B103" s="14"/>
      <c r="C103" s="14"/>
      <c r="D103" s="15"/>
      <c r="E103" s="15"/>
      <c r="F103" s="15"/>
      <c r="G103" s="15"/>
      <c r="H103" s="15"/>
      <c r="I103" s="15"/>
      <c r="J103" s="18">
        <f>J104+J105+J106+J107+J108</f>
        <v>515.36</v>
      </c>
      <c r="K103" s="81">
        <f t="shared" ref="K103:W103" si="33">K104+K105+K106+K107+K108</f>
        <v>80</v>
      </c>
      <c r="L103" s="18">
        <f>L104+L105+L106+L107+L108</f>
        <v>0</v>
      </c>
      <c r="M103" s="18">
        <f>M104+M105+M106+M107+M108</f>
        <v>0</v>
      </c>
      <c r="N103" s="18">
        <f>N104+N105+N106+N107+N108</f>
        <v>0</v>
      </c>
      <c r="O103" s="82">
        <f>O104+O105+O106+O107+O108</f>
        <v>80</v>
      </c>
      <c r="P103" s="81">
        <f>P104+P105+P106+P107+P108</f>
        <v>35.36</v>
      </c>
      <c r="Q103" s="81">
        <f>Q104+Q105+Q106+Q107+Q108</f>
        <v>0</v>
      </c>
      <c r="R103" s="81">
        <f>R104+R105+R106+R107+R108</f>
        <v>0</v>
      </c>
      <c r="S103" s="81">
        <f>S104+S105+S106+S107+S108</f>
        <v>400</v>
      </c>
      <c r="T103" s="81">
        <f>T104+T105+T106+T107+T108</f>
        <v>0</v>
      </c>
      <c r="U103" s="81">
        <f>U104+U105+U106+U107+U108</f>
        <v>0</v>
      </c>
      <c r="V103" s="81">
        <f>V104+V105+V106+V107+V108</f>
        <v>0</v>
      </c>
      <c r="W103" s="81">
        <f>W104+W105+W106+W107+W108</f>
        <v>0</v>
      </c>
      <c r="X103" s="107"/>
      <c r="Y103" s="107"/>
      <c r="Z103" s="107"/>
      <c r="AA103" s="107"/>
      <c r="AB103" s="107"/>
      <c r="AC103" s="107"/>
      <c r="AD103" s="107"/>
      <c r="AE103" s="107"/>
      <c r="AF103" s="107"/>
      <c r="AG103" s="107"/>
      <c r="AH103" s="107"/>
    </row>
    <row r="104" ht="54" customHeight="1" spans="1:34">
      <c r="A104" s="24" t="s">
        <v>48</v>
      </c>
      <c r="B104" s="24" t="s">
        <v>503</v>
      </c>
      <c r="C104" s="165" t="s">
        <v>504</v>
      </c>
      <c r="D104" s="24" t="s">
        <v>176</v>
      </c>
      <c r="E104" s="24" t="s">
        <v>176</v>
      </c>
      <c r="F104" s="24" t="s">
        <v>122</v>
      </c>
      <c r="G104" s="24" t="s">
        <v>448</v>
      </c>
      <c r="H104" s="24" t="s">
        <v>505</v>
      </c>
      <c r="I104" s="24">
        <v>4185140</v>
      </c>
      <c r="J104" s="24">
        <f>K104+P104+Q104+R104+S104+T104+U104+V104+W104</f>
        <v>80</v>
      </c>
      <c r="K104" s="85">
        <f t="shared" ref="K104:K108" si="34">SUM(L104:O104)</f>
        <v>80</v>
      </c>
      <c r="L104" s="24"/>
      <c r="M104" s="24"/>
      <c r="N104" s="24"/>
      <c r="O104" s="36">
        <v>80</v>
      </c>
      <c r="P104" s="85"/>
      <c r="Q104" s="85"/>
      <c r="R104" s="85"/>
      <c r="S104" s="85"/>
      <c r="T104" s="85"/>
      <c r="U104" s="85"/>
      <c r="V104" s="85"/>
      <c r="W104" s="85"/>
      <c r="X104" s="117" t="s">
        <v>499</v>
      </c>
      <c r="Y104" s="117" t="s">
        <v>127</v>
      </c>
      <c r="Z104" s="117" t="s">
        <v>126</v>
      </c>
      <c r="AA104" s="117" t="s">
        <v>126</v>
      </c>
      <c r="AB104" s="117" t="s">
        <v>126</v>
      </c>
      <c r="AC104" s="117" t="s">
        <v>126</v>
      </c>
      <c r="AD104" s="117">
        <v>589</v>
      </c>
      <c r="AE104" s="117">
        <v>1767</v>
      </c>
      <c r="AF104" s="117">
        <v>1767</v>
      </c>
      <c r="AG104" s="117" t="s">
        <v>506</v>
      </c>
      <c r="AH104" s="117" t="s">
        <v>507</v>
      </c>
    </row>
    <row r="105" ht="42.75" customHeight="1" spans="1:34">
      <c r="A105" s="24" t="s">
        <v>49</v>
      </c>
      <c r="B105" s="14"/>
      <c r="C105" s="14"/>
      <c r="D105" s="15"/>
      <c r="E105" s="15"/>
      <c r="F105" s="15"/>
      <c r="G105" s="15"/>
      <c r="H105" s="15"/>
      <c r="I105" s="15"/>
      <c r="J105" s="15"/>
      <c r="K105" s="85">
        <f>SUM(L105:O105)</f>
        <v>0</v>
      </c>
      <c r="L105" s="107"/>
      <c r="M105" s="107"/>
      <c r="N105" s="107"/>
      <c r="O105" s="108"/>
      <c r="P105" s="109"/>
      <c r="Q105" s="109"/>
      <c r="R105" s="109"/>
      <c r="S105" s="109"/>
      <c r="T105" s="109"/>
      <c r="U105" s="109"/>
      <c r="V105" s="109"/>
      <c r="W105" s="109"/>
      <c r="X105" s="107"/>
      <c r="Y105" s="107"/>
      <c r="Z105" s="107"/>
      <c r="AA105" s="107"/>
      <c r="AB105" s="107"/>
      <c r="AC105" s="107"/>
      <c r="AD105" s="107"/>
      <c r="AE105" s="107"/>
      <c r="AF105" s="107"/>
      <c r="AG105" s="107"/>
      <c r="AH105" s="107"/>
    </row>
    <row r="106" ht="29.25" customHeight="1" spans="1:34">
      <c r="A106" s="19" t="s">
        <v>50</v>
      </c>
      <c r="B106" s="14"/>
      <c r="C106" s="14"/>
      <c r="D106" s="15"/>
      <c r="E106" s="15"/>
      <c r="F106" s="15"/>
      <c r="G106" s="15"/>
      <c r="H106" s="15"/>
      <c r="I106" s="15"/>
      <c r="J106" s="15"/>
      <c r="K106" s="85">
        <f>SUM(L106:O106)</f>
        <v>0</v>
      </c>
      <c r="L106" s="107"/>
      <c r="M106" s="107"/>
      <c r="N106" s="107"/>
      <c r="O106" s="108"/>
      <c r="P106" s="109"/>
      <c r="Q106" s="109"/>
      <c r="R106" s="109"/>
      <c r="S106" s="109"/>
      <c r="T106" s="109"/>
      <c r="U106" s="109"/>
      <c r="V106" s="109"/>
      <c r="W106" s="109"/>
      <c r="X106" s="107"/>
      <c r="Y106" s="107"/>
      <c r="Z106" s="107"/>
      <c r="AA106" s="107"/>
      <c r="AB106" s="107"/>
      <c r="AC106" s="107"/>
      <c r="AD106" s="107"/>
      <c r="AE106" s="107"/>
      <c r="AF106" s="107"/>
      <c r="AG106" s="107"/>
      <c r="AH106" s="107"/>
    </row>
    <row r="107" ht="29.25" customHeight="1" spans="1:34">
      <c r="A107" s="19" t="s">
        <v>51</v>
      </c>
      <c r="B107" s="14"/>
      <c r="C107" s="14"/>
      <c r="D107" s="15"/>
      <c r="E107" s="15"/>
      <c r="F107" s="15"/>
      <c r="G107" s="15"/>
      <c r="H107" s="15"/>
      <c r="I107" s="15"/>
      <c r="J107" s="15"/>
      <c r="K107" s="85">
        <f>SUM(L107:O107)</f>
        <v>0</v>
      </c>
      <c r="L107" s="107"/>
      <c r="M107" s="107"/>
      <c r="N107" s="107"/>
      <c r="O107" s="108"/>
      <c r="P107" s="109"/>
      <c r="Q107" s="109"/>
      <c r="R107" s="109"/>
      <c r="S107" s="109"/>
      <c r="T107" s="109"/>
      <c r="U107" s="109"/>
      <c r="V107" s="109"/>
      <c r="W107" s="109"/>
      <c r="X107" s="107"/>
      <c r="Y107" s="107"/>
      <c r="Z107" s="107"/>
      <c r="AA107" s="107"/>
      <c r="AB107" s="107"/>
      <c r="AC107" s="107"/>
      <c r="AD107" s="107"/>
      <c r="AE107" s="107"/>
      <c r="AF107" s="107"/>
      <c r="AG107" s="107"/>
      <c r="AH107" s="107"/>
    </row>
    <row r="108" ht="29.25" customHeight="1" spans="1:34">
      <c r="A108" s="19" t="s">
        <v>23</v>
      </c>
      <c r="B108" s="14"/>
      <c r="C108" s="14"/>
      <c r="D108" s="15"/>
      <c r="E108" s="15"/>
      <c r="F108" s="15"/>
      <c r="G108" s="15"/>
      <c r="H108" s="15"/>
      <c r="I108" s="15"/>
      <c r="J108" s="15">
        <f>J109+J110</f>
        <v>435.36</v>
      </c>
      <c r="K108" s="85">
        <f>SUM(L108:O108)</f>
        <v>0</v>
      </c>
      <c r="L108" s="15">
        <f t="shared" ref="K108:W108" si="35">L109+L110</f>
        <v>0</v>
      </c>
      <c r="M108" s="15">
        <f>M109+M110</f>
        <v>0</v>
      </c>
      <c r="N108" s="15">
        <f>N109+N110</f>
        <v>0</v>
      </c>
      <c r="O108" s="15">
        <f>O109+O110</f>
        <v>0</v>
      </c>
      <c r="P108" s="113">
        <f t="shared" ref="P108:W108" si="36">P109+P110</f>
        <v>35.36</v>
      </c>
      <c r="Q108" s="113">
        <f>Q109+Q110</f>
        <v>0</v>
      </c>
      <c r="R108" s="113">
        <f>R109+R110</f>
        <v>0</v>
      </c>
      <c r="S108" s="113">
        <f>S109+S110</f>
        <v>400</v>
      </c>
      <c r="T108" s="113">
        <f>T109+T110</f>
        <v>0</v>
      </c>
      <c r="U108" s="113">
        <f>U109+U110</f>
        <v>0</v>
      </c>
      <c r="V108" s="113">
        <f>V109+V110</f>
        <v>0</v>
      </c>
      <c r="W108" s="113">
        <f>W109+W110</f>
        <v>0</v>
      </c>
      <c r="X108" s="107"/>
      <c r="Y108" s="107"/>
      <c r="Z108" s="107"/>
      <c r="AA108" s="107"/>
      <c r="AB108" s="107"/>
      <c r="AC108" s="107"/>
      <c r="AD108" s="107"/>
      <c r="AE108" s="107"/>
      <c r="AF108" s="107"/>
      <c r="AG108" s="107"/>
      <c r="AH108" s="107"/>
    </row>
    <row r="109" ht="29.25" customHeight="1" spans="1:35">
      <c r="A109" s="19" t="s">
        <v>393</v>
      </c>
      <c r="B109" s="166" t="s">
        <v>508</v>
      </c>
      <c r="C109" s="167" t="s">
        <v>509</v>
      </c>
      <c r="D109" s="31" t="s">
        <v>176</v>
      </c>
      <c r="E109" s="31" t="s">
        <v>176</v>
      </c>
      <c r="F109" s="166">
        <v>2020</v>
      </c>
      <c r="G109" s="167" t="s">
        <v>510</v>
      </c>
      <c r="H109" s="167" t="s">
        <v>494</v>
      </c>
      <c r="I109" s="166">
        <v>4180460</v>
      </c>
      <c r="J109" s="166">
        <v>35.36</v>
      </c>
      <c r="K109" s="85">
        <f>SUM(L109:P109)</f>
        <v>35.36</v>
      </c>
      <c r="L109" s="166"/>
      <c r="M109" s="166"/>
      <c r="N109" s="166"/>
      <c r="P109" s="166">
        <v>35.36</v>
      </c>
      <c r="Q109" s="188"/>
      <c r="R109" s="188"/>
      <c r="S109" s="188"/>
      <c r="T109" s="188"/>
      <c r="U109" s="188"/>
      <c r="V109" s="188"/>
      <c r="W109" s="188"/>
      <c r="X109" s="166" t="s">
        <v>125</v>
      </c>
      <c r="Y109" s="167" t="s">
        <v>127</v>
      </c>
      <c r="Z109" s="167" t="s">
        <v>126</v>
      </c>
      <c r="AA109" s="167" t="s">
        <v>126</v>
      </c>
      <c r="AB109" s="167" t="s">
        <v>127</v>
      </c>
      <c r="AC109" s="167" t="s">
        <v>126</v>
      </c>
      <c r="AD109" s="168">
        <v>3929</v>
      </c>
      <c r="AE109" s="168">
        <v>11744</v>
      </c>
      <c r="AF109" s="168">
        <v>11744</v>
      </c>
      <c r="AG109" s="167" t="s">
        <v>511</v>
      </c>
      <c r="AH109" s="167" t="s">
        <v>512</v>
      </c>
      <c r="AI109" s="3" t="s">
        <v>136</v>
      </c>
    </row>
    <row r="110" ht="29.25" customHeight="1" spans="1:35">
      <c r="A110" s="19" t="s">
        <v>400</v>
      </c>
      <c r="B110" s="168" t="s">
        <v>513</v>
      </c>
      <c r="C110" s="168" t="s">
        <v>514</v>
      </c>
      <c r="D110" s="31" t="s">
        <v>176</v>
      </c>
      <c r="E110" s="31" t="s">
        <v>176</v>
      </c>
      <c r="F110" s="168" t="s">
        <v>166</v>
      </c>
      <c r="G110" s="168" t="s">
        <v>515</v>
      </c>
      <c r="H110" s="168" t="s">
        <v>124</v>
      </c>
      <c r="I110" s="168">
        <v>4185212</v>
      </c>
      <c r="J110" s="168">
        <v>400</v>
      </c>
      <c r="K110" s="85">
        <f>SUM(L110:O110)</f>
        <v>0</v>
      </c>
      <c r="L110" s="168"/>
      <c r="M110" s="168"/>
      <c r="N110" s="168"/>
      <c r="O110" s="168"/>
      <c r="P110" s="105"/>
      <c r="Q110" s="105"/>
      <c r="R110" s="105"/>
      <c r="S110" s="105">
        <v>400</v>
      </c>
      <c r="T110" s="105"/>
      <c r="U110" s="105"/>
      <c r="V110" s="105"/>
      <c r="W110" s="105"/>
      <c r="X110" s="168" t="s">
        <v>125</v>
      </c>
      <c r="Y110" s="168" t="s">
        <v>127</v>
      </c>
      <c r="Z110" s="168" t="s">
        <v>126</v>
      </c>
      <c r="AA110" s="168" t="s">
        <v>126</v>
      </c>
      <c r="AB110" s="168" t="s">
        <v>127</v>
      </c>
      <c r="AC110" s="168" t="s">
        <v>126</v>
      </c>
      <c r="AD110" s="168">
        <v>134</v>
      </c>
      <c r="AE110" s="168">
        <v>134</v>
      </c>
      <c r="AF110" s="168">
        <v>134</v>
      </c>
      <c r="AG110" s="168" t="s">
        <v>516</v>
      </c>
      <c r="AH110" s="168" t="s">
        <v>517</v>
      </c>
      <c r="AI110" s="3" t="s">
        <v>136</v>
      </c>
    </row>
    <row r="111" ht="29.25" customHeight="1" spans="1:34">
      <c r="A111" s="16" t="s">
        <v>518</v>
      </c>
      <c r="B111" s="14"/>
      <c r="C111" s="14"/>
      <c r="D111" s="15"/>
      <c r="E111" s="15"/>
      <c r="F111" s="15"/>
      <c r="G111" s="15"/>
      <c r="H111" s="15"/>
      <c r="I111" s="15"/>
      <c r="J111" s="18">
        <f t="shared" ref="J111:W111" si="37">J112+J148+J161</f>
        <v>3727.59</v>
      </c>
      <c r="K111" s="81">
        <f>K112+K148+K161</f>
        <v>0</v>
      </c>
      <c r="L111" s="18">
        <f>L112+L148+L161</f>
        <v>0</v>
      </c>
      <c r="M111" s="18">
        <f>M112+M148+M161</f>
        <v>0</v>
      </c>
      <c r="N111" s="18">
        <f>N112+N148+N161</f>
        <v>0</v>
      </c>
      <c r="O111" s="82">
        <f>O112+O148+O161</f>
        <v>0</v>
      </c>
      <c r="P111" s="81">
        <f>P112+P148+P161</f>
        <v>3727.59</v>
      </c>
      <c r="Q111" s="81">
        <f>Q112+Q148+Q161</f>
        <v>0</v>
      </c>
      <c r="R111" s="81">
        <f>R112+R148+R161</f>
        <v>0</v>
      </c>
      <c r="S111" s="81">
        <f>S112+S148+S161</f>
        <v>0</v>
      </c>
      <c r="T111" s="81">
        <f>T112+T148+T161</f>
        <v>0</v>
      </c>
      <c r="U111" s="81">
        <f>U112+U148+U161</f>
        <v>0</v>
      </c>
      <c r="V111" s="81">
        <f>V112+V148+V161</f>
        <v>0</v>
      </c>
      <c r="W111" s="81">
        <f>W112+W148+W161</f>
        <v>0</v>
      </c>
      <c r="X111" s="107"/>
      <c r="Y111" s="107"/>
      <c r="Z111" s="107"/>
      <c r="AA111" s="107"/>
      <c r="AB111" s="107"/>
      <c r="AC111" s="107"/>
      <c r="AD111" s="107"/>
      <c r="AE111" s="107"/>
      <c r="AF111" s="107"/>
      <c r="AG111" s="107"/>
      <c r="AH111" s="107"/>
    </row>
    <row r="112" ht="29.25" customHeight="1" spans="1:34">
      <c r="A112" s="150" t="s">
        <v>53</v>
      </c>
      <c r="B112" s="14"/>
      <c r="C112" s="14"/>
      <c r="D112" s="15"/>
      <c r="E112" s="15"/>
      <c r="F112" s="15"/>
      <c r="G112" s="15"/>
      <c r="H112" s="15"/>
      <c r="I112" s="15"/>
      <c r="J112" s="15">
        <f>J113</f>
        <v>1740</v>
      </c>
      <c r="K112" s="113">
        <f t="shared" ref="K112:W112" si="38">K113</f>
        <v>0</v>
      </c>
      <c r="L112" s="15">
        <f>L113</f>
        <v>0</v>
      </c>
      <c r="M112" s="15">
        <f>M113</f>
        <v>0</v>
      </c>
      <c r="N112" s="15">
        <f>N113</f>
        <v>0</v>
      </c>
      <c r="O112" s="84">
        <f>O113</f>
        <v>0</v>
      </c>
      <c r="P112" s="113">
        <f>P113</f>
        <v>1740</v>
      </c>
      <c r="Q112" s="113">
        <f>Q113</f>
        <v>0</v>
      </c>
      <c r="R112" s="113">
        <f>R113</f>
        <v>0</v>
      </c>
      <c r="S112" s="113">
        <f>S113</f>
        <v>0</v>
      </c>
      <c r="T112" s="113">
        <f>T113</f>
        <v>0</v>
      </c>
      <c r="U112" s="113">
        <f>U113</f>
        <v>0</v>
      </c>
      <c r="V112" s="113">
        <f>V113</f>
        <v>0</v>
      </c>
      <c r="W112" s="113">
        <f>W113</f>
        <v>0</v>
      </c>
      <c r="X112" s="107"/>
      <c r="Y112" s="107"/>
      <c r="Z112" s="107"/>
      <c r="AA112" s="107"/>
      <c r="AB112" s="107"/>
      <c r="AC112" s="107"/>
      <c r="AD112" s="107"/>
      <c r="AE112" s="107"/>
      <c r="AF112" s="107"/>
      <c r="AG112" s="107"/>
      <c r="AH112" s="107"/>
    </row>
    <row r="113" ht="29.25" customHeight="1" spans="1:34">
      <c r="A113" s="19" t="s">
        <v>519</v>
      </c>
      <c r="B113" s="14"/>
      <c r="C113" s="14"/>
      <c r="D113" s="15"/>
      <c r="E113" s="15"/>
      <c r="F113" s="15"/>
      <c r="G113" s="15"/>
      <c r="H113" s="15"/>
      <c r="I113" s="15"/>
      <c r="J113" s="18">
        <f>K113+P113+Q113+R113+S113+T113+U113+V113+W113</f>
        <v>1740</v>
      </c>
      <c r="K113" s="81">
        <f t="shared" ref="K113:K129" si="39">SUM(L113:O113)</f>
        <v>0</v>
      </c>
      <c r="L113" s="18">
        <f>SUM(L114:L147)</f>
        <v>0</v>
      </c>
      <c r="M113" s="18">
        <f t="shared" ref="M113:W113" si="40">SUM(M114:M147)</f>
        <v>0</v>
      </c>
      <c r="N113" s="18">
        <f>SUM(N114:N147)</f>
        <v>0</v>
      </c>
      <c r="O113" s="82">
        <f>SUM(O114:O147)</f>
        <v>0</v>
      </c>
      <c r="P113" s="81">
        <f>SUM(P114:P147)</f>
        <v>1740</v>
      </c>
      <c r="Q113" s="81">
        <f>SUM(Q114:Q147)</f>
        <v>0</v>
      </c>
      <c r="R113" s="81">
        <f>SUM(R114:R147)</f>
        <v>0</v>
      </c>
      <c r="S113" s="81">
        <f>SUM(S114:S147)</f>
        <v>0</v>
      </c>
      <c r="T113" s="81">
        <f>SUM(T114:T147)</f>
        <v>0</v>
      </c>
      <c r="U113" s="81">
        <f>SUM(U114:U147)</f>
        <v>0</v>
      </c>
      <c r="V113" s="81">
        <f>SUM(V114:V147)</f>
        <v>0</v>
      </c>
      <c r="W113" s="81">
        <f>SUM(W114:W147)</f>
        <v>0</v>
      </c>
      <c r="X113" s="107"/>
      <c r="Y113" s="107"/>
      <c r="Z113" s="107"/>
      <c r="AA113" s="107"/>
      <c r="AB113" s="107"/>
      <c r="AC113" s="107"/>
      <c r="AD113" s="107"/>
      <c r="AE113" s="107"/>
      <c r="AF113" s="107"/>
      <c r="AG113" s="107"/>
      <c r="AH113" s="107"/>
    </row>
    <row r="114" ht="29.25" customHeight="1" spans="1:34">
      <c r="A114" s="150" t="s">
        <v>393</v>
      </c>
      <c r="B114" s="21" t="s">
        <v>520</v>
      </c>
      <c r="C114" s="169" t="s">
        <v>521</v>
      </c>
      <c r="D114" s="24" t="s">
        <v>152</v>
      </c>
      <c r="E114" s="24" t="s">
        <v>223</v>
      </c>
      <c r="F114" s="24">
        <v>2020</v>
      </c>
      <c r="G114" s="24" t="s">
        <v>522</v>
      </c>
      <c r="H114" s="24" t="s">
        <v>523</v>
      </c>
      <c r="I114" s="24">
        <v>4185155</v>
      </c>
      <c r="J114" s="15">
        <f t="shared" ref="J114:J138" si="41">K114+P114+Q114+R114+S114+T114+U114+V114+W114</f>
        <v>12</v>
      </c>
      <c r="K114" s="113">
        <f>SUM(L114:O114)</f>
        <v>0</v>
      </c>
      <c r="L114" s="24"/>
      <c r="M114" s="24"/>
      <c r="N114" s="24"/>
      <c r="O114" s="36"/>
      <c r="P114" s="113">
        <v>12</v>
      </c>
      <c r="Q114" s="85"/>
      <c r="R114" s="85"/>
      <c r="S114" s="85"/>
      <c r="T114" s="85"/>
      <c r="U114" s="85"/>
      <c r="V114" s="85"/>
      <c r="W114" s="85"/>
      <c r="X114" s="24" t="s">
        <v>125</v>
      </c>
      <c r="Y114" s="24" t="s">
        <v>127</v>
      </c>
      <c r="Z114" s="24" t="s">
        <v>127</v>
      </c>
      <c r="AA114" s="24" t="s">
        <v>126</v>
      </c>
      <c r="AB114" s="24" t="s">
        <v>126</v>
      </c>
      <c r="AC114" s="24" t="s">
        <v>126</v>
      </c>
      <c r="AD114" s="93">
        <v>102</v>
      </c>
      <c r="AE114" s="93">
        <v>341</v>
      </c>
      <c r="AF114" s="161">
        <v>1985</v>
      </c>
      <c r="AG114" s="24" t="s">
        <v>524</v>
      </c>
      <c r="AH114" s="24" t="s">
        <v>525</v>
      </c>
    </row>
    <row r="115" ht="29.25" customHeight="1" spans="1:34">
      <c r="A115" s="150" t="s">
        <v>400</v>
      </c>
      <c r="B115" s="21" t="s">
        <v>526</v>
      </c>
      <c r="C115" s="21" t="s">
        <v>527</v>
      </c>
      <c r="D115" s="24" t="s">
        <v>152</v>
      </c>
      <c r="E115" s="24" t="s">
        <v>324</v>
      </c>
      <c r="F115" s="24">
        <v>2020</v>
      </c>
      <c r="G115" s="24" t="s">
        <v>522</v>
      </c>
      <c r="H115" s="24" t="s">
        <v>523</v>
      </c>
      <c r="I115" s="24">
        <v>4185155</v>
      </c>
      <c r="J115" s="15">
        <f>K115+P115+Q115+R115+S115+T115+U115+V115+W115</f>
        <v>5</v>
      </c>
      <c r="K115" s="113">
        <f>SUM(L115:O115)</f>
        <v>0</v>
      </c>
      <c r="L115" s="24"/>
      <c r="M115" s="24"/>
      <c r="N115" s="24"/>
      <c r="O115" s="36"/>
      <c r="P115" s="113">
        <v>5</v>
      </c>
      <c r="Q115" s="85"/>
      <c r="R115" s="85"/>
      <c r="S115" s="85"/>
      <c r="T115" s="85"/>
      <c r="U115" s="85"/>
      <c r="V115" s="85"/>
      <c r="W115" s="85"/>
      <c r="X115" s="24" t="s">
        <v>125</v>
      </c>
      <c r="Y115" s="24" t="s">
        <v>127</v>
      </c>
      <c r="Z115" s="24" t="s">
        <v>127</v>
      </c>
      <c r="AA115" s="24" t="s">
        <v>126</v>
      </c>
      <c r="AB115" s="24" t="s">
        <v>126</v>
      </c>
      <c r="AC115" s="24" t="s">
        <v>126</v>
      </c>
      <c r="AD115" s="93">
        <v>78</v>
      </c>
      <c r="AE115" s="93">
        <v>259</v>
      </c>
      <c r="AF115" s="161">
        <v>1330</v>
      </c>
      <c r="AG115" s="24" t="s">
        <v>524</v>
      </c>
      <c r="AH115" s="24" t="s">
        <v>528</v>
      </c>
    </row>
    <row r="116" ht="29.25" customHeight="1" spans="1:34">
      <c r="A116" s="19" t="s">
        <v>408</v>
      </c>
      <c r="B116" s="21" t="s">
        <v>529</v>
      </c>
      <c r="C116" s="21" t="s">
        <v>530</v>
      </c>
      <c r="D116" s="24" t="s">
        <v>152</v>
      </c>
      <c r="E116" s="24" t="s">
        <v>218</v>
      </c>
      <c r="F116" s="24">
        <v>2020</v>
      </c>
      <c r="G116" s="24" t="s">
        <v>522</v>
      </c>
      <c r="H116" s="24" t="s">
        <v>523</v>
      </c>
      <c r="I116" s="24">
        <v>4185155</v>
      </c>
      <c r="J116" s="15">
        <f>K116+P116+Q116+R116+S116+T116+U116+V116+W116</f>
        <v>42</v>
      </c>
      <c r="K116" s="113">
        <f>SUM(L116:O116)</f>
        <v>0</v>
      </c>
      <c r="L116" s="24"/>
      <c r="M116" s="24"/>
      <c r="N116" s="24"/>
      <c r="O116" s="36"/>
      <c r="P116" s="113">
        <v>42</v>
      </c>
      <c r="Q116" s="85"/>
      <c r="R116" s="85"/>
      <c r="S116" s="85"/>
      <c r="T116" s="85"/>
      <c r="U116" s="85"/>
      <c r="V116" s="85"/>
      <c r="W116" s="85"/>
      <c r="X116" s="24" t="s">
        <v>125</v>
      </c>
      <c r="Y116" s="24" t="s">
        <v>127</v>
      </c>
      <c r="Z116" s="24" t="s">
        <v>127</v>
      </c>
      <c r="AA116" s="24" t="s">
        <v>126</v>
      </c>
      <c r="AB116" s="24" t="s">
        <v>126</v>
      </c>
      <c r="AC116" s="24" t="s">
        <v>126</v>
      </c>
      <c r="AD116" s="93">
        <v>97</v>
      </c>
      <c r="AE116" s="93">
        <v>317</v>
      </c>
      <c r="AF116" s="161">
        <v>1598</v>
      </c>
      <c r="AG116" s="24" t="s">
        <v>524</v>
      </c>
      <c r="AH116" s="24" t="s">
        <v>531</v>
      </c>
    </row>
    <row r="117" ht="29.25" customHeight="1" spans="1:34">
      <c r="A117" s="19" t="s">
        <v>413</v>
      </c>
      <c r="B117" s="21" t="s">
        <v>532</v>
      </c>
      <c r="C117" s="169" t="s">
        <v>533</v>
      </c>
      <c r="D117" s="24" t="s">
        <v>152</v>
      </c>
      <c r="E117" s="24" t="s">
        <v>187</v>
      </c>
      <c r="F117" s="24">
        <v>2020</v>
      </c>
      <c r="G117" s="24" t="s">
        <v>522</v>
      </c>
      <c r="H117" s="24" t="s">
        <v>523</v>
      </c>
      <c r="I117" s="24">
        <v>4185155</v>
      </c>
      <c r="J117" s="15">
        <f>K117+P117+Q117+R117+S117+T117+U117+V117+W117</f>
        <v>28</v>
      </c>
      <c r="K117" s="113">
        <f>SUM(L117:O117)</f>
        <v>0</v>
      </c>
      <c r="L117" s="24"/>
      <c r="M117" s="24"/>
      <c r="N117" s="24"/>
      <c r="O117" s="36"/>
      <c r="P117" s="113">
        <v>28</v>
      </c>
      <c r="Q117" s="85"/>
      <c r="R117" s="85"/>
      <c r="S117" s="85"/>
      <c r="T117" s="85"/>
      <c r="U117" s="85"/>
      <c r="V117" s="85"/>
      <c r="W117" s="85"/>
      <c r="X117" s="24" t="s">
        <v>125</v>
      </c>
      <c r="Y117" s="24" t="s">
        <v>127</v>
      </c>
      <c r="Z117" s="24" t="s">
        <v>127</v>
      </c>
      <c r="AA117" s="24" t="s">
        <v>126</v>
      </c>
      <c r="AB117" s="24" t="s">
        <v>126</v>
      </c>
      <c r="AC117" s="24" t="s">
        <v>126</v>
      </c>
      <c r="AD117" s="93">
        <v>76</v>
      </c>
      <c r="AE117" s="93">
        <v>248</v>
      </c>
      <c r="AF117" s="161">
        <v>1159</v>
      </c>
      <c r="AG117" s="24" t="s">
        <v>524</v>
      </c>
      <c r="AH117" s="24" t="s">
        <v>534</v>
      </c>
    </row>
    <row r="118" ht="29.25" customHeight="1" spans="1:34">
      <c r="A118" s="19" t="s">
        <v>421</v>
      </c>
      <c r="B118" s="21" t="s">
        <v>535</v>
      </c>
      <c r="C118" s="169" t="s">
        <v>536</v>
      </c>
      <c r="D118" s="24" t="s">
        <v>181</v>
      </c>
      <c r="E118" s="24" t="s">
        <v>537</v>
      </c>
      <c r="F118" s="24">
        <v>2020</v>
      </c>
      <c r="G118" s="24" t="s">
        <v>522</v>
      </c>
      <c r="H118" s="24" t="s">
        <v>523</v>
      </c>
      <c r="I118" s="24">
        <v>4185155</v>
      </c>
      <c r="J118" s="15">
        <f>K118+P118+Q118+R118+S118+T118+U118+V118+W118</f>
        <v>98</v>
      </c>
      <c r="K118" s="113">
        <f>SUM(L118:O118)</f>
        <v>0</v>
      </c>
      <c r="L118" s="24"/>
      <c r="M118" s="24"/>
      <c r="N118" s="24"/>
      <c r="O118" s="36"/>
      <c r="P118" s="113">
        <v>98</v>
      </c>
      <c r="Q118" s="85"/>
      <c r="R118" s="85"/>
      <c r="S118" s="85"/>
      <c r="T118" s="85"/>
      <c r="U118" s="85"/>
      <c r="V118" s="85"/>
      <c r="W118" s="85"/>
      <c r="X118" s="24" t="s">
        <v>125</v>
      </c>
      <c r="Y118" s="24" t="s">
        <v>127</v>
      </c>
      <c r="Z118" s="24" t="s">
        <v>127</v>
      </c>
      <c r="AA118" s="24" t="s">
        <v>126</v>
      </c>
      <c r="AB118" s="24" t="s">
        <v>126</v>
      </c>
      <c r="AC118" s="24" t="s">
        <v>126</v>
      </c>
      <c r="AD118" s="93">
        <v>155</v>
      </c>
      <c r="AE118" s="93">
        <v>562</v>
      </c>
      <c r="AF118" s="161">
        <v>2782</v>
      </c>
      <c r="AG118" s="24" t="s">
        <v>524</v>
      </c>
      <c r="AH118" s="24" t="s">
        <v>538</v>
      </c>
    </row>
    <row r="119" ht="29.25" customHeight="1" spans="1:34">
      <c r="A119" s="19" t="s">
        <v>427</v>
      </c>
      <c r="B119" s="21" t="s">
        <v>539</v>
      </c>
      <c r="C119" s="169" t="s">
        <v>540</v>
      </c>
      <c r="D119" s="24" t="s">
        <v>181</v>
      </c>
      <c r="E119" s="24" t="s">
        <v>309</v>
      </c>
      <c r="F119" s="24">
        <v>2020</v>
      </c>
      <c r="G119" s="24" t="s">
        <v>522</v>
      </c>
      <c r="H119" s="24" t="s">
        <v>523</v>
      </c>
      <c r="I119" s="24">
        <v>4185155</v>
      </c>
      <c r="J119" s="15">
        <f>K119+P119+Q119+R119+S119+T119+U119+V119+W119</f>
        <v>40</v>
      </c>
      <c r="K119" s="113">
        <f>SUM(L119:O119)</f>
        <v>0</v>
      </c>
      <c r="L119" s="24"/>
      <c r="M119" s="24"/>
      <c r="N119" s="24"/>
      <c r="O119" s="36"/>
      <c r="P119" s="113">
        <v>40</v>
      </c>
      <c r="Q119" s="85"/>
      <c r="R119" s="85"/>
      <c r="S119" s="85"/>
      <c r="T119" s="85"/>
      <c r="U119" s="85"/>
      <c r="V119" s="85"/>
      <c r="W119" s="85"/>
      <c r="X119" s="24" t="s">
        <v>125</v>
      </c>
      <c r="Y119" s="24" t="s">
        <v>127</v>
      </c>
      <c r="Z119" s="24" t="s">
        <v>127</v>
      </c>
      <c r="AA119" s="24" t="s">
        <v>126</v>
      </c>
      <c r="AB119" s="24" t="s">
        <v>126</v>
      </c>
      <c r="AC119" s="24" t="s">
        <v>126</v>
      </c>
      <c r="AD119" s="93">
        <v>131</v>
      </c>
      <c r="AE119" s="93">
        <v>447</v>
      </c>
      <c r="AF119" s="161">
        <v>2260</v>
      </c>
      <c r="AG119" s="24" t="s">
        <v>524</v>
      </c>
      <c r="AH119" s="24" t="s">
        <v>541</v>
      </c>
    </row>
    <row r="120" ht="29.25" customHeight="1" spans="1:34">
      <c r="A120" s="19" t="s">
        <v>542</v>
      </c>
      <c r="B120" s="21" t="s">
        <v>543</v>
      </c>
      <c r="C120" s="169" t="s">
        <v>544</v>
      </c>
      <c r="D120" s="24" t="s">
        <v>158</v>
      </c>
      <c r="E120" s="24" t="s">
        <v>545</v>
      </c>
      <c r="F120" s="24">
        <v>2020</v>
      </c>
      <c r="G120" s="24" t="s">
        <v>522</v>
      </c>
      <c r="H120" s="24" t="s">
        <v>523</v>
      </c>
      <c r="I120" s="24">
        <v>4185155</v>
      </c>
      <c r="J120" s="15">
        <f>K120+P120+Q120+R120+S120+T120+U120+V120+W120</f>
        <v>26</v>
      </c>
      <c r="K120" s="113">
        <f>SUM(L120:O120)</f>
        <v>0</v>
      </c>
      <c r="L120" s="24"/>
      <c r="M120" s="24"/>
      <c r="N120" s="24"/>
      <c r="O120" s="36"/>
      <c r="P120" s="113">
        <v>26</v>
      </c>
      <c r="Q120" s="85"/>
      <c r="R120" s="85"/>
      <c r="S120" s="85"/>
      <c r="T120" s="85"/>
      <c r="U120" s="85"/>
      <c r="V120" s="85"/>
      <c r="W120" s="85"/>
      <c r="X120" s="24" t="s">
        <v>125</v>
      </c>
      <c r="Y120" s="24" t="s">
        <v>127</v>
      </c>
      <c r="Z120" s="24" t="s">
        <v>127</v>
      </c>
      <c r="AA120" s="24" t="s">
        <v>126</v>
      </c>
      <c r="AB120" s="24" t="s">
        <v>126</v>
      </c>
      <c r="AC120" s="24" t="s">
        <v>126</v>
      </c>
      <c r="AD120" s="190">
        <v>47</v>
      </c>
      <c r="AE120" s="190">
        <v>124</v>
      </c>
      <c r="AF120" s="161">
        <v>783</v>
      </c>
      <c r="AG120" s="24" t="s">
        <v>524</v>
      </c>
      <c r="AH120" s="24" t="s">
        <v>546</v>
      </c>
    </row>
    <row r="121" ht="29.25" customHeight="1" spans="1:34">
      <c r="A121" s="19" t="s">
        <v>547</v>
      </c>
      <c r="B121" s="21" t="s">
        <v>548</v>
      </c>
      <c r="C121" s="169" t="s">
        <v>549</v>
      </c>
      <c r="D121" s="24" t="s">
        <v>158</v>
      </c>
      <c r="E121" s="24" t="s">
        <v>550</v>
      </c>
      <c r="F121" s="24">
        <v>2020</v>
      </c>
      <c r="G121" s="24" t="s">
        <v>522</v>
      </c>
      <c r="H121" s="24" t="s">
        <v>523</v>
      </c>
      <c r="I121" s="24">
        <v>4185155</v>
      </c>
      <c r="J121" s="15">
        <f>K121+P121+Q121+R121+S121+T121+U121+V121+W121</f>
        <v>140</v>
      </c>
      <c r="K121" s="113">
        <f>SUM(L121:O121)</f>
        <v>0</v>
      </c>
      <c r="L121" s="24"/>
      <c r="M121" s="24"/>
      <c r="N121" s="24"/>
      <c r="O121" s="36"/>
      <c r="P121" s="113">
        <v>140</v>
      </c>
      <c r="Q121" s="85"/>
      <c r="R121" s="85"/>
      <c r="S121" s="85"/>
      <c r="T121" s="85"/>
      <c r="U121" s="85"/>
      <c r="V121" s="85"/>
      <c r="W121" s="85"/>
      <c r="X121" s="24" t="s">
        <v>125</v>
      </c>
      <c r="Y121" s="24" t="s">
        <v>127</v>
      </c>
      <c r="Z121" s="24" t="s">
        <v>127</v>
      </c>
      <c r="AA121" s="24" t="s">
        <v>126</v>
      </c>
      <c r="AB121" s="24" t="s">
        <v>126</v>
      </c>
      <c r="AC121" s="24" t="s">
        <v>126</v>
      </c>
      <c r="AD121" s="93">
        <v>35</v>
      </c>
      <c r="AE121" s="93">
        <v>89</v>
      </c>
      <c r="AF121" s="161">
        <v>1200</v>
      </c>
      <c r="AG121" s="24" t="s">
        <v>524</v>
      </c>
      <c r="AH121" s="24" t="s">
        <v>551</v>
      </c>
    </row>
    <row r="122" ht="29.25" customHeight="1" spans="1:34">
      <c r="A122" s="19" t="s">
        <v>552</v>
      </c>
      <c r="B122" s="21" t="s">
        <v>553</v>
      </c>
      <c r="C122" s="21" t="s">
        <v>554</v>
      </c>
      <c r="D122" s="24" t="s">
        <v>158</v>
      </c>
      <c r="E122" s="24" t="s">
        <v>304</v>
      </c>
      <c r="F122" s="24">
        <v>2020</v>
      </c>
      <c r="G122" s="24" t="s">
        <v>522</v>
      </c>
      <c r="H122" s="24" t="s">
        <v>523</v>
      </c>
      <c r="I122" s="24">
        <v>4185155</v>
      </c>
      <c r="J122" s="15">
        <f>K122+P122+Q122+R122+S122+T122+U122+V122+W122</f>
        <v>13</v>
      </c>
      <c r="K122" s="113">
        <f>SUM(L122:O122)</f>
        <v>0</v>
      </c>
      <c r="L122" s="24"/>
      <c r="M122" s="24"/>
      <c r="N122" s="24"/>
      <c r="O122" s="36"/>
      <c r="P122" s="113">
        <v>13</v>
      </c>
      <c r="Q122" s="85"/>
      <c r="R122" s="85"/>
      <c r="S122" s="85"/>
      <c r="T122" s="85"/>
      <c r="U122" s="85"/>
      <c r="V122" s="85"/>
      <c r="W122" s="85"/>
      <c r="X122" s="24" t="s">
        <v>125</v>
      </c>
      <c r="Y122" s="24" t="s">
        <v>127</v>
      </c>
      <c r="Z122" s="24" t="s">
        <v>127</v>
      </c>
      <c r="AA122" s="24" t="s">
        <v>126</v>
      </c>
      <c r="AB122" s="24" t="s">
        <v>126</v>
      </c>
      <c r="AC122" s="24" t="s">
        <v>126</v>
      </c>
      <c r="AD122" s="93">
        <v>28</v>
      </c>
      <c r="AE122" s="93">
        <v>87</v>
      </c>
      <c r="AF122" s="161">
        <v>684</v>
      </c>
      <c r="AG122" s="24" t="s">
        <v>524</v>
      </c>
      <c r="AH122" s="24" t="s">
        <v>555</v>
      </c>
    </row>
    <row r="123" ht="29.25" customHeight="1" spans="1:34">
      <c r="A123" s="19" t="s">
        <v>556</v>
      </c>
      <c r="B123" s="21" t="s">
        <v>557</v>
      </c>
      <c r="C123" s="169" t="s">
        <v>558</v>
      </c>
      <c r="D123" s="24" t="s">
        <v>158</v>
      </c>
      <c r="E123" s="24" t="s">
        <v>559</v>
      </c>
      <c r="F123" s="24">
        <v>2020</v>
      </c>
      <c r="G123" s="24" t="s">
        <v>522</v>
      </c>
      <c r="H123" s="24" t="s">
        <v>523</v>
      </c>
      <c r="I123" s="24">
        <v>4185155</v>
      </c>
      <c r="J123" s="15">
        <f>K123+P123+Q123+R123+S123+T123+U123+V123+W123</f>
        <v>70</v>
      </c>
      <c r="K123" s="113">
        <f>SUM(L123:O123)</f>
        <v>0</v>
      </c>
      <c r="L123" s="24"/>
      <c r="M123" s="24"/>
      <c r="N123" s="24"/>
      <c r="O123" s="36"/>
      <c r="P123" s="113">
        <v>70</v>
      </c>
      <c r="Q123" s="85"/>
      <c r="R123" s="85"/>
      <c r="S123" s="85"/>
      <c r="T123" s="85"/>
      <c r="U123" s="85"/>
      <c r="V123" s="85"/>
      <c r="W123" s="85"/>
      <c r="X123" s="24" t="s">
        <v>125</v>
      </c>
      <c r="Y123" s="24" t="s">
        <v>127</v>
      </c>
      <c r="Z123" s="24" t="s">
        <v>127</v>
      </c>
      <c r="AA123" s="24" t="s">
        <v>126</v>
      </c>
      <c r="AB123" s="24" t="s">
        <v>126</v>
      </c>
      <c r="AC123" s="24" t="s">
        <v>126</v>
      </c>
      <c r="AD123" s="93">
        <v>137</v>
      </c>
      <c r="AE123" s="93">
        <v>439</v>
      </c>
      <c r="AF123" s="161">
        <v>1997</v>
      </c>
      <c r="AG123" s="24" t="s">
        <v>524</v>
      </c>
      <c r="AH123" s="24" t="s">
        <v>560</v>
      </c>
    </row>
    <row r="124" ht="29.25" customHeight="1" spans="1:34">
      <c r="A124" s="19" t="s">
        <v>561</v>
      </c>
      <c r="B124" s="21" t="s">
        <v>562</v>
      </c>
      <c r="C124" s="169" t="s">
        <v>563</v>
      </c>
      <c r="D124" s="24" t="s">
        <v>158</v>
      </c>
      <c r="E124" s="24" t="s">
        <v>299</v>
      </c>
      <c r="F124" s="24">
        <v>2020</v>
      </c>
      <c r="G124" s="24" t="s">
        <v>522</v>
      </c>
      <c r="H124" s="24" t="s">
        <v>523</v>
      </c>
      <c r="I124" s="24">
        <v>4185155</v>
      </c>
      <c r="J124" s="15">
        <f>K124+P124+Q124+R124+S124+T124+U124+V124+W124</f>
        <v>35</v>
      </c>
      <c r="K124" s="113">
        <f>SUM(L124:O124)</f>
        <v>0</v>
      </c>
      <c r="L124" s="24"/>
      <c r="M124" s="24"/>
      <c r="N124" s="24"/>
      <c r="O124" s="36"/>
      <c r="P124" s="113">
        <v>35</v>
      </c>
      <c r="Q124" s="85"/>
      <c r="R124" s="85"/>
      <c r="S124" s="85"/>
      <c r="T124" s="85"/>
      <c r="U124" s="85"/>
      <c r="V124" s="85"/>
      <c r="W124" s="85"/>
      <c r="X124" s="24" t="s">
        <v>125</v>
      </c>
      <c r="Y124" s="24" t="s">
        <v>127</v>
      </c>
      <c r="Z124" s="24" t="s">
        <v>127</v>
      </c>
      <c r="AA124" s="24" t="s">
        <v>126</v>
      </c>
      <c r="AB124" s="24" t="s">
        <v>126</v>
      </c>
      <c r="AC124" s="24" t="s">
        <v>126</v>
      </c>
      <c r="AD124" s="125">
        <v>27</v>
      </c>
      <c r="AE124" s="125">
        <v>85</v>
      </c>
      <c r="AF124" s="161">
        <v>738</v>
      </c>
      <c r="AG124" s="24" t="s">
        <v>524</v>
      </c>
      <c r="AH124" s="24" t="s">
        <v>564</v>
      </c>
    </row>
    <row r="125" ht="29.25" customHeight="1" spans="1:34">
      <c r="A125" s="19" t="s">
        <v>565</v>
      </c>
      <c r="B125" s="21" t="s">
        <v>566</v>
      </c>
      <c r="C125" s="21" t="s">
        <v>567</v>
      </c>
      <c r="D125" s="24" t="s">
        <v>212</v>
      </c>
      <c r="E125" s="24" t="s">
        <v>235</v>
      </c>
      <c r="F125" s="24">
        <v>2020</v>
      </c>
      <c r="G125" s="24" t="s">
        <v>522</v>
      </c>
      <c r="H125" s="24" t="s">
        <v>523</v>
      </c>
      <c r="I125" s="24">
        <v>4185155</v>
      </c>
      <c r="J125" s="15">
        <f>K125+P125+Q125+R125+S125+T125+U125+V125+W125</f>
        <v>8</v>
      </c>
      <c r="K125" s="113">
        <f>SUM(L125:O125)</f>
        <v>0</v>
      </c>
      <c r="L125" s="24"/>
      <c r="M125" s="24"/>
      <c r="N125" s="24"/>
      <c r="O125" s="36"/>
      <c r="P125" s="85">
        <v>8</v>
      </c>
      <c r="Q125" s="85"/>
      <c r="R125" s="85"/>
      <c r="S125" s="85"/>
      <c r="T125" s="85"/>
      <c r="U125" s="85"/>
      <c r="V125" s="85"/>
      <c r="W125" s="85"/>
      <c r="X125" s="24" t="s">
        <v>125</v>
      </c>
      <c r="Y125" s="24" t="s">
        <v>127</v>
      </c>
      <c r="Z125" s="24" t="s">
        <v>127</v>
      </c>
      <c r="AA125" s="24" t="s">
        <v>126</v>
      </c>
      <c r="AB125" s="24" t="s">
        <v>126</v>
      </c>
      <c r="AC125" s="24" t="s">
        <v>126</v>
      </c>
      <c r="AD125" s="125">
        <v>104</v>
      </c>
      <c r="AE125" s="125">
        <v>311</v>
      </c>
      <c r="AF125" s="161">
        <v>1331</v>
      </c>
      <c r="AG125" s="24" t="s">
        <v>524</v>
      </c>
      <c r="AH125" s="24" t="s">
        <v>568</v>
      </c>
    </row>
    <row r="126" ht="29.25" customHeight="1" spans="1:34">
      <c r="A126" s="19" t="s">
        <v>569</v>
      </c>
      <c r="B126" s="21" t="s">
        <v>570</v>
      </c>
      <c r="C126" s="169" t="s">
        <v>571</v>
      </c>
      <c r="D126" s="24" t="s">
        <v>212</v>
      </c>
      <c r="E126" s="24" t="s">
        <v>572</v>
      </c>
      <c r="F126" s="24">
        <v>2020</v>
      </c>
      <c r="G126" s="24" t="s">
        <v>522</v>
      </c>
      <c r="H126" s="24" t="s">
        <v>523</v>
      </c>
      <c r="I126" s="24">
        <v>4185155</v>
      </c>
      <c r="J126" s="15">
        <f>K126+P126+Q126+R126+S126+T126+U126+V126+W126</f>
        <v>21</v>
      </c>
      <c r="K126" s="113">
        <f>SUM(L126:O126)</f>
        <v>0</v>
      </c>
      <c r="L126" s="24"/>
      <c r="M126" s="24"/>
      <c r="N126" s="24"/>
      <c r="O126" s="36"/>
      <c r="P126" s="85">
        <v>21</v>
      </c>
      <c r="Q126" s="85"/>
      <c r="R126" s="85"/>
      <c r="S126" s="85"/>
      <c r="T126" s="85"/>
      <c r="U126" s="85"/>
      <c r="V126" s="85"/>
      <c r="W126" s="85"/>
      <c r="X126" s="24" t="s">
        <v>125</v>
      </c>
      <c r="Y126" s="24" t="s">
        <v>127</v>
      </c>
      <c r="Z126" s="24" t="s">
        <v>127</v>
      </c>
      <c r="AA126" s="24" t="s">
        <v>126</v>
      </c>
      <c r="AB126" s="24" t="s">
        <v>126</v>
      </c>
      <c r="AC126" s="24" t="s">
        <v>126</v>
      </c>
      <c r="AD126" s="93">
        <v>86</v>
      </c>
      <c r="AE126" s="93">
        <v>257</v>
      </c>
      <c r="AF126" s="161">
        <v>957</v>
      </c>
      <c r="AG126" s="24" t="s">
        <v>524</v>
      </c>
      <c r="AH126" s="24" t="s">
        <v>573</v>
      </c>
    </row>
    <row r="127" ht="29.25" customHeight="1" spans="1:34">
      <c r="A127" s="19" t="s">
        <v>574</v>
      </c>
      <c r="B127" s="21" t="s">
        <v>575</v>
      </c>
      <c r="C127" s="21" t="s">
        <v>576</v>
      </c>
      <c r="D127" s="24" t="s">
        <v>212</v>
      </c>
      <c r="E127" s="24" t="s">
        <v>577</v>
      </c>
      <c r="F127" s="24">
        <v>2020</v>
      </c>
      <c r="G127" s="24" t="s">
        <v>522</v>
      </c>
      <c r="H127" s="24" t="s">
        <v>523</v>
      </c>
      <c r="I127" s="24">
        <v>4185155</v>
      </c>
      <c r="J127" s="15">
        <f>K127+P127+Q127+R127+S127+T127+U127+V127+W127</f>
        <v>10</v>
      </c>
      <c r="K127" s="113">
        <f>SUM(L127:O127)</f>
        <v>0</v>
      </c>
      <c r="L127" s="24"/>
      <c r="M127" s="24"/>
      <c r="N127" s="24"/>
      <c r="O127" s="36"/>
      <c r="P127" s="85">
        <v>10</v>
      </c>
      <c r="Q127" s="85"/>
      <c r="R127" s="85"/>
      <c r="S127" s="85"/>
      <c r="T127" s="85"/>
      <c r="U127" s="85"/>
      <c r="V127" s="85"/>
      <c r="W127" s="85"/>
      <c r="X127" s="24" t="s">
        <v>125</v>
      </c>
      <c r="Y127" s="24" t="s">
        <v>127</v>
      </c>
      <c r="Z127" s="24" t="s">
        <v>127</v>
      </c>
      <c r="AA127" s="24" t="s">
        <v>126</v>
      </c>
      <c r="AB127" s="24" t="s">
        <v>126</v>
      </c>
      <c r="AC127" s="24" t="s">
        <v>126</v>
      </c>
      <c r="AD127" s="125">
        <v>132</v>
      </c>
      <c r="AE127" s="125">
        <v>475</v>
      </c>
      <c r="AF127" s="161">
        <v>1730</v>
      </c>
      <c r="AG127" s="24" t="s">
        <v>524</v>
      </c>
      <c r="AH127" s="24" t="s">
        <v>578</v>
      </c>
    </row>
    <row r="128" ht="29.25" customHeight="1" spans="1:35">
      <c r="A128" s="19" t="s">
        <v>579</v>
      </c>
      <c r="B128" s="28" t="s">
        <v>580</v>
      </c>
      <c r="C128" s="135" t="s">
        <v>581</v>
      </c>
      <c r="D128" s="31" t="s">
        <v>132</v>
      </c>
      <c r="E128" s="28" t="s">
        <v>254</v>
      </c>
      <c r="F128" s="28">
        <v>2020</v>
      </c>
      <c r="G128" s="31" t="s">
        <v>522</v>
      </c>
      <c r="H128" s="31" t="s">
        <v>523</v>
      </c>
      <c r="I128" s="31">
        <v>4185155</v>
      </c>
      <c r="J128" s="86">
        <f>K128+P128+Q128+R128+S128+T128+U128+V128+W128</f>
        <v>70</v>
      </c>
      <c r="K128" s="113">
        <f>SUM(L128:O128)</f>
        <v>0</v>
      </c>
      <c r="L128" s="31"/>
      <c r="M128" s="31"/>
      <c r="N128" s="31"/>
      <c r="O128" s="31"/>
      <c r="P128" s="183">
        <v>70</v>
      </c>
      <c r="Q128" s="85"/>
      <c r="R128" s="85"/>
      <c r="S128" s="85"/>
      <c r="T128" s="85"/>
      <c r="U128" s="85"/>
      <c r="V128" s="85"/>
      <c r="W128" s="85"/>
      <c r="X128" s="31" t="s">
        <v>125</v>
      </c>
      <c r="Y128" s="24" t="s">
        <v>126</v>
      </c>
      <c r="Z128" s="31" t="s">
        <v>127</v>
      </c>
      <c r="AA128" s="31" t="s">
        <v>126</v>
      </c>
      <c r="AB128" s="31" t="s">
        <v>126</v>
      </c>
      <c r="AC128" s="31" t="s">
        <v>126</v>
      </c>
      <c r="AD128" s="191">
        <v>84</v>
      </c>
      <c r="AE128" s="191">
        <v>235</v>
      </c>
      <c r="AF128" s="192">
        <v>1339</v>
      </c>
      <c r="AG128" s="194" t="s">
        <v>524</v>
      </c>
      <c r="AH128" s="28" t="s">
        <v>582</v>
      </c>
      <c r="AI128" s="3" t="s">
        <v>136</v>
      </c>
    </row>
    <row r="129" ht="29.25" customHeight="1" spans="1:35">
      <c r="A129" s="19" t="s">
        <v>583</v>
      </c>
      <c r="B129" s="28" t="s">
        <v>584</v>
      </c>
      <c r="C129" s="135" t="s">
        <v>585</v>
      </c>
      <c r="D129" s="31" t="s">
        <v>132</v>
      </c>
      <c r="E129" s="28" t="s">
        <v>319</v>
      </c>
      <c r="F129" s="28">
        <v>2020</v>
      </c>
      <c r="G129" s="31" t="s">
        <v>522</v>
      </c>
      <c r="H129" s="31" t="s">
        <v>523</v>
      </c>
      <c r="I129" s="31">
        <v>4185155</v>
      </c>
      <c r="J129" s="86">
        <f>K129+P129+Q129+R129+S129+T129+U129+V129+W129</f>
        <v>65</v>
      </c>
      <c r="K129" s="113">
        <f>SUM(L129:O129)</f>
        <v>0</v>
      </c>
      <c r="L129" s="31"/>
      <c r="M129" s="31"/>
      <c r="N129" s="31"/>
      <c r="O129" s="31"/>
      <c r="P129" s="183">
        <v>65</v>
      </c>
      <c r="Q129" s="85"/>
      <c r="R129" s="85"/>
      <c r="S129" s="85"/>
      <c r="T129" s="85"/>
      <c r="U129" s="85"/>
      <c r="V129" s="85"/>
      <c r="W129" s="85"/>
      <c r="X129" s="31" t="s">
        <v>125</v>
      </c>
      <c r="Y129" s="24" t="s">
        <v>126</v>
      </c>
      <c r="Z129" s="31" t="s">
        <v>127</v>
      </c>
      <c r="AA129" s="31" t="s">
        <v>126</v>
      </c>
      <c r="AB129" s="31" t="s">
        <v>126</v>
      </c>
      <c r="AC129" s="31" t="s">
        <v>126</v>
      </c>
      <c r="AD129" s="191">
        <v>100</v>
      </c>
      <c r="AE129" s="191">
        <v>281</v>
      </c>
      <c r="AF129" s="192">
        <v>1464</v>
      </c>
      <c r="AG129" s="194" t="s">
        <v>524</v>
      </c>
      <c r="AH129" s="28" t="s">
        <v>586</v>
      </c>
      <c r="AI129" s="3" t="s">
        <v>136</v>
      </c>
    </row>
    <row r="130" ht="29.25" customHeight="1" spans="1:35">
      <c r="A130" s="19" t="s">
        <v>587</v>
      </c>
      <c r="B130" s="195" t="s">
        <v>588</v>
      </c>
      <c r="C130" s="196" t="s">
        <v>589</v>
      </c>
      <c r="D130" s="195" t="s">
        <v>152</v>
      </c>
      <c r="E130" s="195" t="s">
        <v>153</v>
      </c>
      <c r="F130" s="195">
        <v>2020</v>
      </c>
      <c r="G130" s="31" t="s">
        <v>522</v>
      </c>
      <c r="H130" s="31" t="s">
        <v>523</v>
      </c>
      <c r="I130" s="31">
        <v>4185155</v>
      </c>
      <c r="J130" s="86">
        <f t="shared" ref="J130:J148" si="42">K130+P130+Q130+R130+S130+T130+U130+V130+W130</f>
        <v>98</v>
      </c>
      <c r="K130" s="113">
        <f t="shared" ref="K130:K137" si="43">SUM(L130:O130)</f>
        <v>0</v>
      </c>
      <c r="L130" s="31"/>
      <c r="M130" s="31"/>
      <c r="N130" s="31"/>
      <c r="O130" s="31"/>
      <c r="P130" s="207">
        <v>98</v>
      </c>
      <c r="Q130" s="85"/>
      <c r="R130" s="85"/>
      <c r="S130" s="85"/>
      <c r="T130" s="85"/>
      <c r="U130" s="85"/>
      <c r="V130" s="85"/>
      <c r="W130" s="85"/>
      <c r="X130" s="31" t="s">
        <v>125</v>
      </c>
      <c r="Y130" s="24" t="s">
        <v>126</v>
      </c>
      <c r="Z130" s="31" t="s">
        <v>127</v>
      </c>
      <c r="AA130" s="31" t="s">
        <v>126</v>
      </c>
      <c r="AB130" s="31" t="s">
        <v>126</v>
      </c>
      <c r="AC130" s="31" t="s">
        <v>126</v>
      </c>
      <c r="AD130" s="191">
        <v>62</v>
      </c>
      <c r="AE130" s="191">
        <v>216</v>
      </c>
      <c r="AF130" s="192">
        <v>1816</v>
      </c>
      <c r="AG130" s="217" t="s">
        <v>524</v>
      </c>
      <c r="AH130" s="195" t="s">
        <v>590</v>
      </c>
      <c r="AI130" s="3" t="s">
        <v>136</v>
      </c>
    </row>
    <row r="131" ht="29.25" customHeight="1" spans="1:35">
      <c r="A131" s="19" t="s">
        <v>591</v>
      </c>
      <c r="B131" s="197" t="s">
        <v>592</v>
      </c>
      <c r="C131" s="198" t="s">
        <v>593</v>
      </c>
      <c r="D131" s="197" t="s">
        <v>152</v>
      </c>
      <c r="E131" s="199" t="s">
        <v>223</v>
      </c>
      <c r="F131" s="197">
        <v>2020</v>
      </c>
      <c r="G131" s="31" t="s">
        <v>522</v>
      </c>
      <c r="H131" s="31" t="s">
        <v>523</v>
      </c>
      <c r="I131" s="31">
        <v>4185155</v>
      </c>
      <c r="J131" s="86">
        <f>K131+P131+Q131+R131+S131+T131+U131+V131+W131</f>
        <v>42</v>
      </c>
      <c r="K131" s="113">
        <f>SUM(L131:O131)</f>
        <v>0</v>
      </c>
      <c r="L131" s="31"/>
      <c r="M131" s="31"/>
      <c r="N131" s="31"/>
      <c r="O131" s="31"/>
      <c r="P131" s="208">
        <v>42</v>
      </c>
      <c r="Q131" s="85"/>
      <c r="R131" s="85"/>
      <c r="S131" s="85"/>
      <c r="T131" s="85"/>
      <c r="U131" s="85"/>
      <c r="V131" s="85"/>
      <c r="W131" s="85"/>
      <c r="X131" s="31" t="s">
        <v>125</v>
      </c>
      <c r="Y131" s="24" t="s">
        <v>126</v>
      </c>
      <c r="Z131" s="31" t="s">
        <v>127</v>
      </c>
      <c r="AA131" s="31" t="s">
        <v>126</v>
      </c>
      <c r="AB131" s="31" t="s">
        <v>126</v>
      </c>
      <c r="AC131" s="31" t="s">
        <v>126</v>
      </c>
      <c r="AD131" s="191">
        <v>73</v>
      </c>
      <c r="AE131" s="191">
        <v>222</v>
      </c>
      <c r="AF131" s="192">
        <v>1816</v>
      </c>
      <c r="AG131" s="218" t="s">
        <v>524</v>
      </c>
      <c r="AH131" s="197" t="s">
        <v>594</v>
      </c>
      <c r="AI131" s="3" t="s">
        <v>136</v>
      </c>
    </row>
    <row r="132" ht="29.25" customHeight="1" spans="1:35">
      <c r="A132" s="19" t="s">
        <v>595</v>
      </c>
      <c r="B132" s="197" t="s">
        <v>596</v>
      </c>
      <c r="C132" s="198" t="s">
        <v>597</v>
      </c>
      <c r="D132" s="197" t="s">
        <v>152</v>
      </c>
      <c r="E132" s="199" t="s">
        <v>187</v>
      </c>
      <c r="F132" s="197">
        <v>2020</v>
      </c>
      <c r="G132" s="31" t="s">
        <v>522</v>
      </c>
      <c r="H132" s="31" t="s">
        <v>523</v>
      </c>
      <c r="I132" s="31">
        <v>4185155</v>
      </c>
      <c r="J132" s="86">
        <f>K132+P132+Q132+R132+S132+T132+U132+V132+W132</f>
        <v>12</v>
      </c>
      <c r="K132" s="113">
        <f>SUM(L132:O132)</f>
        <v>0</v>
      </c>
      <c r="L132" s="31"/>
      <c r="M132" s="31"/>
      <c r="N132" s="31"/>
      <c r="O132" s="31"/>
      <c r="P132" s="208">
        <v>12</v>
      </c>
      <c r="Q132" s="85"/>
      <c r="R132" s="85"/>
      <c r="S132" s="85"/>
      <c r="T132" s="85"/>
      <c r="U132" s="85"/>
      <c r="V132" s="85"/>
      <c r="W132" s="85"/>
      <c r="X132" s="31" t="s">
        <v>125</v>
      </c>
      <c r="Y132" s="24" t="s">
        <v>126</v>
      </c>
      <c r="Z132" s="31" t="s">
        <v>127</v>
      </c>
      <c r="AA132" s="31" t="s">
        <v>126</v>
      </c>
      <c r="AB132" s="31" t="s">
        <v>126</v>
      </c>
      <c r="AC132" s="31" t="s">
        <v>126</v>
      </c>
      <c r="AD132" s="191">
        <v>51</v>
      </c>
      <c r="AE132" s="191">
        <v>148</v>
      </c>
      <c r="AF132" s="192">
        <v>1236</v>
      </c>
      <c r="AG132" s="218" t="s">
        <v>524</v>
      </c>
      <c r="AH132" s="197" t="s">
        <v>598</v>
      </c>
      <c r="AI132" s="3" t="s">
        <v>136</v>
      </c>
    </row>
    <row r="133" ht="29.25" customHeight="1" spans="1:35">
      <c r="A133" s="19" t="s">
        <v>599</v>
      </c>
      <c r="B133" s="28" t="s">
        <v>600</v>
      </c>
      <c r="C133" s="135" t="s">
        <v>601</v>
      </c>
      <c r="D133" s="28" t="s">
        <v>158</v>
      </c>
      <c r="E133" s="28" t="s">
        <v>602</v>
      </c>
      <c r="F133" s="28">
        <v>2020</v>
      </c>
      <c r="G133" s="31" t="s">
        <v>522</v>
      </c>
      <c r="H133" s="31" t="s">
        <v>523</v>
      </c>
      <c r="I133" s="31">
        <v>4185155</v>
      </c>
      <c r="J133" s="86">
        <f>K133+P133+Q133+R133+S133+T133+U133+V133+W133</f>
        <v>142</v>
      </c>
      <c r="K133" s="113">
        <f>SUM(L133:O133)</f>
        <v>0</v>
      </c>
      <c r="L133" s="31"/>
      <c r="M133" s="31"/>
      <c r="N133" s="31"/>
      <c r="O133" s="31"/>
      <c r="P133" s="209">
        <v>142</v>
      </c>
      <c r="Q133" s="85"/>
      <c r="R133" s="85"/>
      <c r="S133" s="85"/>
      <c r="T133" s="85"/>
      <c r="U133" s="85"/>
      <c r="V133" s="85"/>
      <c r="W133" s="85"/>
      <c r="X133" s="31" t="s">
        <v>125</v>
      </c>
      <c r="Y133" s="24" t="s">
        <v>126</v>
      </c>
      <c r="Z133" s="31" t="s">
        <v>127</v>
      </c>
      <c r="AA133" s="31" t="s">
        <v>126</v>
      </c>
      <c r="AB133" s="31" t="s">
        <v>126</v>
      </c>
      <c r="AC133" s="31" t="s">
        <v>126</v>
      </c>
      <c r="AD133" s="191">
        <v>36</v>
      </c>
      <c r="AE133" s="191">
        <v>103</v>
      </c>
      <c r="AF133" s="192">
        <v>1003</v>
      </c>
      <c r="AG133" s="194" t="s">
        <v>524</v>
      </c>
      <c r="AH133" s="28" t="s">
        <v>603</v>
      </c>
      <c r="AI133" s="3" t="s">
        <v>136</v>
      </c>
    </row>
    <row r="134" ht="29.25" customHeight="1" spans="1:35">
      <c r="A134" s="19" t="s">
        <v>604</v>
      </c>
      <c r="B134" s="28" t="s">
        <v>605</v>
      </c>
      <c r="C134" s="135" t="s">
        <v>606</v>
      </c>
      <c r="D134" s="28" t="s">
        <v>158</v>
      </c>
      <c r="E134" s="28" t="s">
        <v>607</v>
      </c>
      <c r="F134" s="28">
        <v>2020</v>
      </c>
      <c r="G134" s="31" t="s">
        <v>522</v>
      </c>
      <c r="H134" s="31" t="s">
        <v>523</v>
      </c>
      <c r="I134" s="31">
        <v>4185155</v>
      </c>
      <c r="J134" s="86">
        <f>K134+P134+Q134+R134+S134+T134+U134+V134+W134</f>
        <v>98</v>
      </c>
      <c r="K134" s="113">
        <f>SUM(L134:O134)</f>
        <v>0</v>
      </c>
      <c r="L134" s="31"/>
      <c r="M134" s="31"/>
      <c r="N134" s="31"/>
      <c r="O134" s="31"/>
      <c r="P134" s="209">
        <v>98</v>
      </c>
      <c r="Q134" s="85"/>
      <c r="R134" s="85"/>
      <c r="S134" s="85"/>
      <c r="T134" s="85"/>
      <c r="U134" s="85"/>
      <c r="V134" s="85"/>
      <c r="W134" s="85"/>
      <c r="X134" s="31" t="s">
        <v>125</v>
      </c>
      <c r="Y134" s="24" t="s">
        <v>126</v>
      </c>
      <c r="Z134" s="31" t="s">
        <v>127</v>
      </c>
      <c r="AA134" s="31" t="s">
        <v>126</v>
      </c>
      <c r="AB134" s="31" t="s">
        <v>126</v>
      </c>
      <c r="AC134" s="31" t="s">
        <v>126</v>
      </c>
      <c r="AD134" s="191">
        <v>21</v>
      </c>
      <c r="AE134" s="191">
        <v>49</v>
      </c>
      <c r="AF134" s="192">
        <v>1095</v>
      </c>
      <c r="AG134" s="194" t="s">
        <v>524</v>
      </c>
      <c r="AH134" s="28" t="s">
        <v>608</v>
      </c>
      <c r="AI134" s="3" t="s">
        <v>136</v>
      </c>
    </row>
    <row r="135" ht="29.25" customHeight="1" spans="1:35">
      <c r="A135" s="19" t="s">
        <v>609</v>
      </c>
      <c r="B135" s="28" t="s">
        <v>610</v>
      </c>
      <c r="C135" s="135" t="s">
        <v>611</v>
      </c>
      <c r="D135" s="28" t="s">
        <v>158</v>
      </c>
      <c r="E135" s="28" t="s">
        <v>159</v>
      </c>
      <c r="F135" s="28">
        <v>2020</v>
      </c>
      <c r="G135" s="31" t="s">
        <v>522</v>
      </c>
      <c r="H135" s="31" t="s">
        <v>523</v>
      </c>
      <c r="I135" s="31">
        <v>4185155</v>
      </c>
      <c r="J135" s="86">
        <f>K135+P135+Q135+R135+S135+T135+U135+V135+W135</f>
        <v>98</v>
      </c>
      <c r="K135" s="113">
        <f>SUM(L135:O135)</f>
        <v>0</v>
      </c>
      <c r="L135" s="31"/>
      <c r="M135" s="31"/>
      <c r="N135" s="31"/>
      <c r="O135" s="31"/>
      <c r="P135" s="209">
        <v>98</v>
      </c>
      <c r="Q135" s="85"/>
      <c r="R135" s="85"/>
      <c r="S135" s="85"/>
      <c r="T135" s="85"/>
      <c r="U135" s="85"/>
      <c r="V135" s="85"/>
      <c r="W135" s="85"/>
      <c r="X135" s="31" t="s">
        <v>125</v>
      </c>
      <c r="Y135" s="24" t="s">
        <v>126</v>
      </c>
      <c r="Z135" s="31" t="s">
        <v>127</v>
      </c>
      <c r="AA135" s="31" t="s">
        <v>126</v>
      </c>
      <c r="AB135" s="31" t="s">
        <v>126</v>
      </c>
      <c r="AC135" s="31" t="s">
        <v>126</v>
      </c>
      <c r="AD135" s="191">
        <v>10</v>
      </c>
      <c r="AE135" s="191">
        <v>17</v>
      </c>
      <c r="AF135" s="192">
        <v>987</v>
      </c>
      <c r="AG135" s="194" t="s">
        <v>524</v>
      </c>
      <c r="AH135" s="28" t="s">
        <v>612</v>
      </c>
      <c r="AI135" s="3" t="s">
        <v>136</v>
      </c>
    </row>
    <row r="136" ht="29.25" customHeight="1" spans="1:35">
      <c r="A136" s="19" t="s">
        <v>613</v>
      </c>
      <c r="B136" s="197" t="s">
        <v>614</v>
      </c>
      <c r="C136" s="200" t="s">
        <v>615</v>
      </c>
      <c r="D136" s="28" t="s">
        <v>181</v>
      </c>
      <c r="E136" s="197" t="s">
        <v>182</v>
      </c>
      <c r="F136" s="197">
        <v>2020</v>
      </c>
      <c r="G136" s="30" t="s">
        <v>616</v>
      </c>
      <c r="H136" s="31" t="s">
        <v>523</v>
      </c>
      <c r="I136" s="31">
        <v>4185155</v>
      </c>
      <c r="J136" s="86">
        <f>K136+P136+Q136+R136+S136+T136+U136+V136+W136</f>
        <v>42</v>
      </c>
      <c r="K136" s="113">
        <f>SUM(L136:O136)</f>
        <v>0</v>
      </c>
      <c r="L136" s="31"/>
      <c r="M136" s="31"/>
      <c r="N136" s="31"/>
      <c r="O136" s="31"/>
      <c r="P136" s="210">
        <v>42</v>
      </c>
      <c r="Q136" s="85"/>
      <c r="R136" s="85"/>
      <c r="S136" s="85"/>
      <c r="T136" s="85"/>
      <c r="U136" s="85"/>
      <c r="V136" s="85"/>
      <c r="W136" s="85"/>
      <c r="X136" s="31" t="s">
        <v>125</v>
      </c>
      <c r="Y136" s="24" t="s">
        <v>126</v>
      </c>
      <c r="Z136" s="31" t="s">
        <v>127</v>
      </c>
      <c r="AA136" s="31" t="s">
        <v>126</v>
      </c>
      <c r="AB136" s="31" t="s">
        <v>126</v>
      </c>
      <c r="AC136" s="31" t="s">
        <v>126</v>
      </c>
      <c r="AD136" s="191">
        <v>129</v>
      </c>
      <c r="AE136" s="191">
        <v>431</v>
      </c>
      <c r="AF136" s="192">
        <v>3257</v>
      </c>
      <c r="AG136" s="219" t="s">
        <v>524</v>
      </c>
      <c r="AH136" s="220" t="s">
        <v>617</v>
      </c>
      <c r="AI136" s="3" t="s">
        <v>136</v>
      </c>
    </row>
    <row r="137" ht="29.25" customHeight="1" spans="1:35">
      <c r="A137" s="19" t="s">
        <v>618</v>
      </c>
      <c r="B137" s="195" t="s">
        <v>619</v>
      </c>
      <c r="C137" s="195" t="s">
        <v>620</v>
      </c>
      <c r="D137" s="195" t="s">
        <v>621</v>
      </c>
      <c r="E137" s="195" t="s">
        <v>622</v>
      </c>
      <c r="F137" s="195">
        <v>2020</v>
      </c>
      <c r="G137" s="195" t="s">
        <v>616</v>
      </c>
      <c r="H137" s="31" t="s">
        <v>523</v>
      </c>
      <c r="I137" s="31">
        <v>4185155</v>
      </c>
      <c r="J137" s="86">
        <f>K137+P137+Q137+R137+S137+T137+U137+V137+W137</f>
        <v>39</v>
      </c>
      <c r="K137" s="113">
        <f>SUM(L137:O137)</f>
        <v>0</v>
      </c>
      <c r="L137" s="31"/>
      <c r="M137" s="31"/>
      <c r="N137" s="31"/>
      <c r="O137" s="31"/>
      <c r="P137" s="207">
        <v>39</v>
      </c>
      <c r="Q137" s="85"/>
      <c r="R137" s="85"/>
      <c r="S137" s="85"/>
      <c r="T137" s="85"/>
      <c r="U137" s="85"/>
      <c r="V137" s="85"/>
      <c r="W137" s="85"/>
      <c r="X137" s="31" t="s">
        <v>125</v>
      </c>
      <c r="Y137" s="24" t="s">
        <v>126</v>
      </c>
      <c r="Z137" s="31" t="s">
        <v>127</v>
      </c>
      <c r="AA137" s="31" t="s">
        <v>126</v>
      </c>
      <c r="AB137" s="31" t="s">
        <v>126</v>
      </c>
      <c r="AC137" s="31" t="s">
        <v>126</v>
      </c>
      <c r="AD137" s="191">
        <v>15</v>
      </c>
      <c r="AE137" s="191">
        <v>42</v>
      </c>
      <c r="AF137" s="192">
        <v>456</v>
      </c>
      <c r="AG137" s="221" t="s">
        <v>524</v>
      </c>
      <c r="AH137" s="222" t="s">
        <v>623</v>
      </c>
      <c r="AI137" s="3" t="s">
        <v>136</v>
      </c>
    </row>
    <row r="138" ht="29.25" customHeight="1" spans="1:34">
      <c r="A138" s="19" t="s">
        <v>624</v>
      </c>
      <c r="B138" s="21" t="s">
        <v>625</v>
      </c>
      <c r="C138" s="169" t="s">
        <v>626</v>
      </c>
      <c r="D138" s="24" t="s">
        <v>212</v>
      </c>
      <c r="E138" s="24" t="s">
        <v>627</v>
      </c>
      <c r="F138" s="24">
        <v>2020</v>
      </c>
      <c r="G138" s="24" t="s">
        <v>522</v>
      </c>
      <c r="H138" s="24" t="s">
        <v>523</v>
      </c>
      <c r="I138" s="24">
        <v>4185155</v>
      </c>
      <c r="J138" s="15">
        <f>K138+P138+Q138+R138+S138+T138+U138+V138+W138</f>
        <v>37</v>
      </c>
      <c r="K138" s="113">
        <f t="shared" ref="K138:K153" si="44">SUM(L138:O138)</f>
        <v>0</v>
      </c>
      <c r="L138" s="24"/>
      <c r="M138" s="24"/>
      <c r="N138" s="24"/>
      <c r="O138" s="36"/>
      <c r="P138" s="85">
        <v>37</v>
      </c>
      <c r="Q138" s="85"/>
      <c r="R138" s="85"/>
      <c r="S138" s="85"/>
      <c r="T138" s="85"/>
      <c r="U138" s="85"/>
      <c r="V138" s="85"/>
      <c r="W138" s="85"/>
      <c r="X138" s="24" t="s">
        <v>125</v>
      </c>
      <c r="Y138" s="24" t="s">
        <v>127</v>
      </c>
      <c r="Z138" s="24" t="s">
        <v>127</v>
      </c>
      <c r="AA138" s="24" t="s">
        <v>126</v>
      </c>
      <c r="AB138" s="24" t="s">
        <v>126</v>
      </c>
      <c r="AC138" s="24" t="s">
        <v>126</v>
      </c>
      <c r="AD138" s="125">
        <v>45</v>
      </c>
      <c r="AE138" s="125">
        <v>149</v>
      </c>
      <c r="AF138" s="161">
        <v>763</v>
      </c>
      <c r="AG138" s="24" t="s">
        <v>524</v>
      </c>
      <c r="AH138" s="24" t="s">
        <v>628</v>
      </c>
    </row>
    <row r="139" ht="29.25" customHeight="1" spans="1:34">
      <c r="A139" s="19" t="s">
        <v>629</v>
      </c>
      <c r="B139" s="21" t="s">
        <v>630</v>
      </c>
      <c r="C139" s="169" t="s">
        <v>631</v>
      </c>
      <c r="D139" s="24" t="s">
        <v>212</v>
      </c>
      <c r="E139" s="24" t="s">
        <v>314</v>
      </c>
      <c r="F139" s="24">
        <v>2020</v>
      </c>
      <c r="G139" s="24" t="s">
        <v>522</v>
      </c>
      <c r="H139" s="24" t="s">
        <v>523</v>
      </c>
      <c r="I139" s="24">
        <v>4185155</v>
      </c>
      <c r="J139" s="15">
        <f>K139+P139+Q139+R139+S139+T139+U139+V139+W139</f>
        <v>13</v>
      </c>
      <c r="K139" s="113">
        <f>SUM(L139:O139)</f>
        <v>0</v>
      </c>
      <c r="L139" s="24"/>
      <c r="M139" s="24"/>
      <c r="N139" s="24"/>
      <c r="O139" s="36"/>
      <c r="P139" s="85">
        <v>13</v>
      </c>
      <c r="Q139" s="85"/>
      <c r="R139" s="85"/>
      <c r="S139" s="85"/>
      <c r="T139" s="85"/>
      <c r="U139" s="85"/>
      <c r="V139" s="85"/>
      <c r="W139" s="85"/>
      <c r="X139" s="24" t="s">
        <v>125</v>
      </c>
      <c r="Y139" s="24" t="s">
        <v>127</v>
      </c>
      <c r="Z139" s="24" t="s">
        <v>127</v>
      </c>
      <c r="AA139" s="24" t="s">
        <v>126</v>
      </c>
      <c r="AB139" s="24" t="s">
        <v>126</v>
      </c>
      <c r="AC139" s="24" t="s">
        <v>126</v>
      </c>
      <c r="AD139" s="93">
        <v>56</v>
      </c>
      <c r="AE139" s="93">
        <v>198</v>
      </c>
      <c r="AF139" s="161">
        <v>1268</v>
      </c>
      <c r="AG139" s="24" t="s">
        <v>524</v>
      </c>
      <c r="AH139" s="24" t="s">
        <v>632</v>
      </c>
    </row>
    <row r="140" ht="29.25" customHeight="1" spans="1:35">
      <c r="A140" s="19" t="s">
        <v>633</v>
      </c>
      <c r="B140" s="201" t="s">
        <v>634</v>
      </c>
      <c r="C140" s="55" t="s">
        <v>635</v>
      </c>
      <c r="D140" s="36"/>
      <c r="E140" s="201" t="s">
        <v>636</v>
      </c>
      <c r="F140" s="36">
        <v>2020</v>
      </c>
      <c r="G140" s="36" t="s">
        <v>522</v>
      </c>
      <c r="H140" s="36" t="s">
        <v>523</v>
      </c>
      <c r="I140" s="36">
        <v>4185155</v>
      </c>
      <c r="J140" s="84">
        <f>K140+P140+Q140+R140+S140+T140+U140+V140+W140</f>
        <v>70</v>
      </c>
      <c r="K140" s="113">
        <f>SUM(L140:O140)</f>
        <v>0</v>
      </c>
      <c r="L140" s="36"/>
      <c r="M140" s="36"/>
      <c r="N140" s="36"/>
      <c r="O140" s="36"/>
      <c r="P140" s="183">
        <v>70</v>
      </c>
      <c r="Q140" s="85"/>
      <c r="R140" s="85"/>
      <c r="S140" s="85"/>
      <c r="T140" s="85"/>
      <c r="U140" s="85"/>
      <c r="V140" s="85"/>
      <c r="W140" s="85"/>
      <c r="X140" s="36" t="s">
        <v>125</v>
      </c>
      <c r="Y140" s="36" t="s">
        <v>127</v>
      </c>
      <c r="Z140" s="36" t="s">
        <v>127</v>
      </c>
      <c r="AA140" s="36" t="s">
        <v>126</v>
      </c>
      <c r="AB140" s="36" t="s">
        <v>126</v>
      </c>
      <c r="AC140" s="36" t="s">
        <v>126</v>
      </c>
      <c r="AD140" s="46">
        <v>60</v>
      </c>
      <c r="AE140" s="46">
        <v>109</v>
      </c>
      <c r="AF140" s="180">
        <v>1545</v>
      </c>
      <c r="AG140" s="201" t="s">
        <v>524</v>
      </c>
      <c r="AH140" s="201" t="s">
        <v>637</v>
      </c>
      <c r="AI140" s="3" t="s">
        <v>136</v>
      </c>
    </row>
    <row r="141" ht="29.25" customHeight="1" spans="1:35">
      <c r="A141" s="19" t="s">
        <v>638</v>
      </c>
      <c r="B141" s="201" t="s">
        <v>639</v>
      </c>
      <c r="C141" s="55" t="s">
        <v>640</v>
      </c>
      <c r="D141" s="36"/>
      <c r="E141" s="201" t="s">
        <v>641</v>
      </c>
      <c r="F141" s="36">
        <v>2020</v>
      </c>
      <c r="G141" s="36" t="s">
        <v>522</v>
      </c>
      <c r="H141" s="36" t="s">
        <v>523</v>
      </c>
      <c r="I141" s="36">
        <v>4185155</v>
      </c>
      <c r="J141" s="84">
        <f>K141+P141+Q141+R141+S141+T141+U141+V141+W141</f>
        <v>17</v>
      </c>
      <c r="K141" s="113">
        <f>SUM(L141:O141)</f>
        <v>0</v>
      </c>
      <c r="L141" s="36"/>
      <c r="M141" s="36"/>
      <c r="N141" s="36"/>
      <c r="O141" s="36"/>
      <c r="P141" s="183">
        <v>17</v>
      </c>
      <c r="Q141" s="85"/>
      <c r="R141" s="85"/>
      <c r="S141" s="85"/>
      <c r="T141" s="85"/>
      <c r="U141" s="85"/>
      <c r="V141" s="85"/>
      <c r="W141" s="85"/>
      <c r="X141" s="36" t="s">
        <v>125</v>
      </c>
      <c r="Y141" s="36" t="s">
        <v>127</v>
      </c>
      <c r="Z141" s="36" t="s">
        <v>127</v>
      </c>
      <c r="AA141" s="36" t="s">
        <v>126</v>
      </c>
      <c r="AB141" s="36" t="s">
        <v>126</v>
      </c>
      <c r="AC141" s="36" t="s">
        <v>126</v>
      </c>
      <c r="AD141" s="46">
        <v>44</v>
      </c>
      <c r="AE141" s="46">
        <v>130</v>
      </c>
      <c r="AF141" s="180">
        <v>1069</v>
      </c>
      <c r="AG141" s="201" t="s">
        <v>524</v>
      </c>
      <c r="AH141" s="201" t="s">
        <v>642</v>
      </c>
      <c r="AI141" s="3" t="s">
        <v>136</v>
      </c>
    </row>
    <row r="142" ht="29.25" customHeight="1" spans="1:35">
      <c r="A142" s="19" t="s">
        <v>643</v>
      </c>
      <c r="B142" s="201" t="s">
        <v>644</v>
      </c>
      <c r="C142" s="55" t="s">
        <v>645</v>
      </c>
      <c r="D142" s="36"/>
      <c r="E142" s="201" t="s">
        <v>646</v>
      </c>
      <c r="F142" s="36">
        <v>2020</v>
      </c>
      <c r="G142" s="36" t="s">
        <v>522</v>
      </c>
      <c r="H142" s="36" t="s">
        <v>523</v>
      </c>
      <c r="I142" s="36">
        <v>4185155</v>
      </c>
      <c r="J142" s="84">
        <f>K142+P142+Q142+R142+S142+T142+U142+V142+W142</f>
        <v>62</v>
      </c>
      <c r="K142" s="113">
        <f>SUM(L142:O142)</f>
        <v>0</v>
      </c>
      <c r="L142" s="36"/>
      <c r="M142" s="36"/>
      <c r="N142" s="36"/>
      <c r="O142" s="36"/>
      <c r="P142" s="183">
        <v>62</v>
      </c>
      <c r="Q142" s="85"/>
      <c r="R142" s="85"/>
      <c r="S142" s="85"/>
      <c r="T142" s="85"/>
      <c r="U142" s="85"/>
      <c r="V142" s="85"/>
      <c r="W142" s="85"/>
      <c r="X142" s="36" t="s">
        <v>125</v>
      </c>
      <c r="Y142" s="36" t="s">
        <v>127</v>
      </c>
      <c r="Z142" s="36" t="s">
        <v>127</v>
      </c>
      <c r="AA142" s="36" t="s">
        <v>126</v>
      </c>
      <c r="AB142" s="36" t="s">
        <v>126</v>
      </c>
      <c r="AC142" s="36" t="s">
        <v>126</v>
      </c>
      <c r="AD142" s="46">
        <v>82</v>
      </c>
      <c r="AE142" s="46">
        <v>292</v>
      </c>
      <c r="AF142" s="180">
        <v>1709</v>
      </c>
      <c r="AG142" s="201" t="s">
        <v>524</v>
      </c>
      <c r="AH142" s="201" t="s">
        <v>647</v>
      </c>
      <c r="AI142" s="3" t="s">
        <v>136</v>
      </c>
    </row>
    <row r="143" ht="29.25" customHeight="1" spans="1:35">
      <c r="A143" s="19" t="s">
        <v>648</v>
      </c>
      <c r="B143" s="201" t="s">
        <v>649</v>
      </c>
      <c r="C143" s="55" t="s">
        <v>650</v>
      </c>
      <c r="D143" s="36"/>
      <c r="E143" s="201" t="s">
        <v>213</v>
      </c>
      <c r="F143" s="36">
        <v>2020</v>
      </c>
      <c r="G143" s="36" t="s">
        <v>522</v>
      </c>
      <c r="H143" s="36" t="s">
        <v>523</v>
      </c>
      <c r="I143" s="36">
        <v>4185155</v>
      </c>
      <c r="J143" s="84">
        <f>K143+P143+Q143+R143+S143+T143+U143+V143+W143</f>
        <v>32</v>
      </c>
      <c r="K143" s="113">
        <f>SUM(L143:O143)</f>
        <v>0</v>
      </c>
      <c r="L143" s="36"/>
      <c r="M143" s="36"/>
      <c r="N143" s="36"/>
      <c r="O143" s="36"/>
      <c r="P143" s="183">
        <v>32</v>
      </c>
      <c r="Q143" s="85"/>
      <c r="R143" s="85"/>
      <c r="S143" s="85"/>
      <c r="T143" s="85"/>
      <c r="U143" s="85"/>
      <c r="V143" s="85"/>
      <c r="W143" s="85"/>
      <c r="X143" s="36" t="s">
        <v>125</v>
      </c>
      <c r="Y143" s="36" t="s">
        <v>127</v>
      </c>
      <c r="Z143" s="36" t="s">
        <v>127</v>
      </c>
      <c r="AA143" s="36" t="s">
        <v>126</v>
      </c>
      <c r="AB143" s="36" t="s">
        <v>126</v>
      </c>
      <c r="AC143" s="36" t="s">
        <v>126</v>
      </c>
      <c r="AD143" s="46">
        <v>120</v>
      </c>
      <c r="AE143" s="46">
        <v>406</v>
      </c>
      <c r="AF143" s="180">
        <v>1721</v>
      </c>
      <c r="AG143" s="201" t="s">
        <v>524</v>
      </c>
      <c r="AH143" s="201" t="s">
        <v>651</v>
      </c>
      <c r="AI143" s="3" t="s">
        <v>136</v>
      </c>
    </row>
    <row r="144" ht="29.25" customHeight="1" spans="1:34">
      <c r="A144" s="19" t="s">
        <v>652</v>
      </c>
      <c r="B144" s="21" t="s">
        <v>653</v>
      </c>
      <c r="C144" s="21" t="s">
        <v>654</v>
      </c>
      <c r="D144" s="24" t="s">
        <v>132</v>
      </c>
      <c r="E144" s="24" t="s">
        <v>264</v>
      </c>
      <c r="F144" s="24">
        <v>2020</v>
      </c>
      <c r="G144" s="24" t="s">
        <v>522</v>
      </c>
      <c r="H144" s="24" t="s">
        <v>523</v>
      </c>
      <c r="I144" s="24">
        <v>4185155</v>
      </c>
      <c r="J144" s="15">
        <f>K144+P144+Q144+R144+S144+T144+U144+V144+W144</f>
        <v>39</v>
      </c>
      <c r="K144" s="113">
        <f>SUM(L144:O144)</f>
        <v>0</v>
      </c>
      <c r="L144" s="24"/>
      <c r="M144" s="24"/>
      <c r="N144" s="24"/>
      <c r="O144" s="36"/>
      <c r="P144" s="85">
        <v>39</v>
      </c>
      <c r="Q144" s="85"/>
      <c r="R144" s="85"/>
      <c r="S144" s="85"/>
      <c r="T144" s="85"/>
      <c r="U144" s="85"/>
      <c r="V144" s="85"/>
      <c r="W144" s="85"/>
      <c r="X144" s="24" t="s">
        <v>125</v>
      </c>
      <c r="Y144" s="24" t="s">
        <v>127</v>
      </c>
      <c r="Z144" s="24" t="s">
        <v>127</v>
      </c>
      <c r="AA144" s="24" t="s">
        <v>126</v>
      </c>
      <c r="AB144" s="24" t="s">
        <v>126</v>
      </c>
      <c r="AC144" s="24" t="s">
        <v>126</v>
      </c>
      <c r="AD144" s="93">
        <v>72</v>
      </c>
      <c r="AE144" s="93">
        <v>155</v>
      </c>
      <c r="AF144" s="161">
        <v>1390</v>
      </c>
      <c r="AG144" s="24" t="s">
        <v>524</v>
      </c>
      <c r="AH144" s="24" t="s">
        <v>655</v>
      </c>
    </row>
    <row r="145" s="2" customFormat="1" ht="29.25" customHeight="1" spans="1:35">
      <c r="A145" s="19" t="s">
        <v>656</v>
      </c>
      <c r="B145" s="202" t="s">
        <v>657</v>
      </c>
      <c r="C145" s="55" t="s">
        <v>658</v>
      </c>
      <c r="D145" s="36" t="s">
        <v>158</v>
      </c>
      <c r="E145" s="201" t="s">
        <v>659</v>
      </c>
      <c r="F145" s="36">
        <v>2020</v>
      </c>
      <c r="G145" s="36" t="s">
        <v>522</v>
      </c>
      <c r="H145" s="36" t="s">
        <v>523</v>
      </c>
      <c r="I145" s="36">
        <v>4185155</v>
      </c>
      <c r="J145" s="84">
        <f>K145+P145+Q145+R145+S145+T145+U145+V145+W145</f>
        <v>94</v>
      </c>
      <c r="K145" s="113">
        <f>SUM(L145:O145)</f>
        <v>0</v>
      </c>
      <c r="L145" s="36"/>
      <c r="M145" s="36"/>
      <c r="N145" s="36"/>
      <c r="O145" s="36"/>
      <c r="P145" s="85">
        <v>94</v>
      </c>
      <c r="Q145" s="85"/>
      <c r="R145" s="85"/>
      <c r="S145" s="85"/>
      <c r="T145" s="85"/>
      <c r="U145" s="85"/>
      <c r="V145" s="85"/>
      <c r="W145" s="85"/>
      <c r="X145" s="36" t="s">
        <v>125</v>
      </c>
      <c r="Y145" s="36" t="s">
        <v>127</v>
      </c>
      <c r="Z145" s="36" t="s">
        <v>127</v>
      </c>
      <c r="AA145" s="36" t="s">
        <v>126</v>
      </c>
      <c r="AB145" s="36" t="s">
        <v>126</v>
      </c>
      <c r="AC145" s="36" t="s">
        <v>126</v>
      </c>
      <c r="AD145" s="46">
        <v>31</v>
      </c>
      <c r="AE145" s="46">
        <v>87</v>
      </c>
      <c r="AF145" s="180">
        <v>1017</v>
      </c>
      <c r="AG145" s="201" t="s">
        <v>524</v>
      </c>
      <c r="AH145" s="201" t="s">
        <v>660</v>
      </c>
      <c r="AI145" s="2" t="s">
        <v>136</v>
      </c>
    </row>
    <row r="146" ht="29.25" customHeight="1" spans="1:34">
      <c r="A146" s="19" t="s">
        <v>661</v>
      </c>
      <c r="B146" s="21" t="s">
        <v>662</v>
      </c>
      <c r="C146" s="169" t="s">
        <v>663</v>
      </c>
      <c r="D146" s="24" t="s">
        <v>132</v>
      </c>
      <c r="E146" s="24" t="s">
        <v>254</v>
      </c>
      <c r="F146" s="24">
        <v>2020</v>
      </c>
      <c r="G146" s="24" t="s">
        <v>522</v>
      </c>
      <c r="H146" s="24" t="s">
        <v>523</v>
      </c>
      <c r="I146" s="24">
        <v>4185155</v>
      </c>
      <c r="J146" s="15">
        <f>K146+P146+Q146+R146+S146+T146+U146+V146+W146</f>
        <v>22</v>
      </c>
      <c r="K146" s="113">
        <f>SUM(L146:O146)</f>
        <v>0</v>
      </c>
      <c r="L146" s="24"/>
      <c r="M146" s="24"/>
      <c r="N146" s="24"/>
      <c r="O146" s="36"/>
      <c r="P146" s="85">
        <v>22</v>
      </c>
      <c r="Q146" s="85"/>
      <c r="R146" s="85"/>
      <c r="S146" s="85"/>
      <c r="T146" s="85"/>
      <c r="U146" s="85"/>
      <c r="V146" s="85"/>
      <c r="W146" s="85"/>
      <c r="X146" s="24" t="s">
        <v>125</v>
      </c>
      <c r="Y146" s="24" t="s">
        <v>127</v>
      </c>
      <c r="Z146" s="24" t="s">
        <v>127</v>
      </c>
      <c r="AA146" s="24" t="s">
        <v>126</v>
      </c>
      <c r="AB146" s="24" t="s">
        <v>126</v>
      </c>
      <c r="AC146" s="24" t="s">
        <v>126</v>
      </c>
      <c r="AD146" s="93">
        <v>85</v>
      </c>
      <c r="AE146" s="93">
        <v>236</v>
      </c>
      <c r="AF146" s="161">
        <v>1343</v>
      </c>
      <c r="AG146" s="24" t="s">
        <v>524</v>
      </c>
      <c r="AH146" s="24" t="s">
        <v>664</v>
      </c>
    </row>
    <row r="147" ht="29.25" customHeight="1" spans="1:34">
      <c r="A147" s="19" t="s">
        <v>665</v>
      </c>
      <c r="B147" s="21" t="s">
        <v>666</v>
      </c>
      <c r="C147" s="169" t="s">
        <v>667</v>
      </c>
      <c r="D147" s="24" t="s">
        <v>668</v>
      </c>
      <c r="E147" s="24" t="s">
        <v>669</v>
      </c>
      <c r="F147" s="24">
        <v>2020</v>
      </c>
      <c r="G147" s="24" t="s">
        <v>522</v>
      </c>
      <c r="H147" s="24" t="s">
        <v>523</v>
      </c>
      <c r="I147" s="24">
        <v>4185155</v>
      </c>
      <c r="J147" s="15">
        <f>K147+P147+Q147+R147+S147+T147+U147+V147+W147</f>
        <v>100</v>
      </c>
      <c r="K147" s="113">
        <f>SUM(L147:O147)</f>
        <v>0</v>
      </c>
      <c r="L147" s="24"/>
      <c r="M147" s="24"/>
      <c r="N147" s="24"/>
      <c r="O147" s="36"/>
      <c r="P147" s="85">
        <v>100</v>
      </c>
      <c r="Q147" s="85"/>
      <c r="R147" s="85"/>
      <c r="S147" s="85"/>
      <c r="T147" s="85"/>
      <c r="U147" s="85"/>
      <c r="V147" s="85"/>
      <c r="W147" s="85"/>
      <c r="X147" s="24" t="s">
        <v>125</v>
      </c>
      <c r="Y147" s="24" t="s">
        <v>127</v>
      </c>
      <c r="Z147" s="24" t="s">
        <v>127</v>
      </c>
      <c r="AA147" s="24" t="s">
        <v>126</v>
      </c>
      <c r="AB147" s="24" t="s">
        <v>126</v>
      </c>
      <c r="AC147" s="24" t="s">
        <v>126</v>
      </c>
      <c r="AD147" s="93">
        <v>55</v>
      </c>
      <c r="AE147" s="93">
        <v>182</v>
      </c>
      <c r="AF147" s="161">
        <v>596</v>
      </c>
      <c r="AG147" s="24" t="s">
        <v>524</v>
      </c>
      <c r="AH147" s="24" t="s">
        <v>670</v>
      </c>
    </row>
    <row r="148" ht="29.25" customHeight="1" spans="1:34">
      <c r="A148" s="150" t="s">
        <v>54</v>
      </c>
      <c r="B148" s="14"/>
      <c r="C148" s="14"/>
      <c r="D148" s="15"/>
      <c r="E148" s="15"/>
      <c r="F148" s="15"/>
      <c r="G148" s="15"/>
      <c r="H148" s="15"/>
      <c r="I148" s="15"/>
      <c r="J148" s="18">
        <f>K148+P148+Q148+R148+S148+T148+U148+V148+W148</f>
        <v>1987.59</v>
      </c>
      <c r="K148" s="81">
        <f>SUM(L148:O148)</f>
        <v>0</v>
      </c>
      <c r="L148" s="18">
        <f>SUM(L149:L160)</f>
        <v>0</v>
      </c>
      <c r="M148" s="18">
        <f t="shared" ref="M148:W148" si="45">SUM(M149:M160)</f>
        <v>0</v>
      </c>
      <c r="N148" s="18">
        <f>SUM(N149:N160)</f>
        <v>0</v>
      </c>
      <c r="O148" s="82">
        <f>SUM(O149:O160)</f>
        <v>0</v>
      </c>
      <c r="P148" s="81">
        <f>SUM(P149:P160)</f>
        <v>1987.59</v>
      </c>
      <c r="Q148" s="81">
        <f>SUM(Q149:Q160)</f>
        <v>0</v>
      </c>
      <c r="R148" s="81">
        <f>SUM(R149:R160)</f>
        <v>0</v>
      </c>
      <c r="S148" s="81">
        <f>SUM(S149:S160)</f>
        <v>0</v>
      </c>
      <c r="T148" s="81">
        <f>SUM(T149:T160)</f>
        <v>0</v>
      </c>
      <c r="U148" s="81">
        <f>SUM(U149:U160)</f>
        <v>0</v>
      </c>
      <c r="V148" s="81">
        <f>SUM(V149:V160)</f>
        <v>0</v>
      </c>
      <c r="W148" s="81">
        <f>SUM(W149:W160)</f>
        <v>0</v>
      </c>
      <c r="X148" s="107"/>
      <c r="Y148" s="107"/>
      <c r="Z148" s="107"/>
      <c r="AA148" s="24"/>
      <c r="AB148" s="24"/>
      <c r="AC148" s="24"/>
      <c r="AD148" s="107"/>
      <c r="AE148" s="107"/>
      <c r="AF148" s="107"/>
      <c r="AG148" s="107"/>
      <c r="AH148" s="107"/>
    </row>
    <row r="149" ht="40.5" customHeight="1" spans="1:34">
      <c r="A149" s="19" t="s">
        <v>393</v>
      </c>
      <c r="B149" s="21" t="s">
        <v>671</v>
      </c>
      <c r="C149" s="21" t="s">
        <v>672</v>
      </c>
      <c r="D149" s="24" t="s">
        <v>132</v>
      </c>
      <c r="E149" s="24" t="s">
        <v>264</v>
      </c>
      <c r="F149" s="24" t="s">
        <v>122</v>
      </c>
      <c r="G149" s="24" t="s">
        <v>673</v>
      </c>
      <c r="H149" s="24" t="s">
        <v>674</v>
      </c>
      <c r="I149" s="19" t="s">
        <v>675</v>
      </c>
      <c r="J149" s="24">
        <v>95.5</v>
      </c>
      <c r="K149" s="81">
        <f>SUM(L149:O149)</f>
        <v>0</v>
      </c>
      <c r="L149" s="24"/>
      <c r="M149" s="24"/>
      <c r="N149" s="24"/>
      <c r="O149" s="36"/>
      <c r="P149" s="85">
        <v>95.5</v>
      </c>
      <c r="Q149" s="85"/>
      <c r="R149" s="85"/>
      <c r="S149" s="85"/>
      <c r="T149" s="85"/>
      <c r="U149" s="85"/>
      <c r="V149" s="85"/>
      <c r="W149" s="85"/>
      <c r="X149" s="24" t="s">
        <v>125</v>
      </c>
      <c r="Y149" s="24" t="s">
        <v>127</v>
      </c>
      <c r="Z149" s="24" t="s">
        <v>126</v>
      </c>
      <c r="AA149" s="24" t="s">
        <v>126</v>
      </c>
      <c r="AB149" s="24" t="s">
        <v>126</v>
      </c>
      <c r="AC149" s="24" t="s">
        <v>126</v>
      </c>
      <c r="AD149" s="24">
        <v>38</v>
      </c>
      <c r="AE149" s="24">
        <v>95</v>
      </c>
      <c r="AF149" s="24">
        <v>789</v>
      </c>
      <c r="AG149" s="24" t="s">
        <v>676</v>
      </c>
      <c r="AH149" s="24" t="s">
        <v>677</v>
      </c>
    </row>
    <row r="150" ht="120" spans="1:34">
      <c r="A150" s="19" t="s">
        <v>400</v>
      </c>
      <c r="B150" s="203" t="s">
        <v>678</v>
      </c>
      <c r="C150" s="204" t="s">
        <v>679</v>
      </c>
      <c r="D150" s="205" t="s">
        <v>176</v>
      </c>
      <c r="E150" s="205" t="s">
        <v>680</v>
      </c>
      <c r="F150" s="24" t="s">
        <v>122</v>
      </c>
      <c r="G150" s="24" t="s">
        <v>673</v>
      </c>
      <c r="H150" s="24" t="s">
        <v>674</v>
      </c>
      <c r="I150" s="19" t="s">
        <v>675</v>
      </c>
      <c r="J150" s="211">
        <f t="shared" ref="J150:J153" si="46">K150+P150+Q150+R150+S150+T150+U150+V150+W150</f>
        <v>147</v>
      </c>
      <c r="K150" s="81">
        <f>SUM(L150:O150)</f>
        <v>0</v>
      </c>
      <c r="L150" s="24"/>
      <c r="M150" s="24"/>
      <c r="N150" s="24"/>
      <c r="O150" s="36"/>
      <c r="P150" s="212">
        <v>147</v>
      </c>
      <c r="Q150" s="85"/>
      <c r="R150" s="85"/>
      <c r="S150" s="85"/>
      <c r="T150" s="85"/>
      <c r="U150" s="85"/>
      <c r="V150" s="85"/>
      <c r="W150" s="85"/>
      <c r="X150" s="24" t="s">
        <v>125</v>
      </c>
      <c r="Y150" s="24" t="s">
        <v>127</v>
      </c>
      <c r="Z150" s="24" t="s">
        <v>127</v>
      </c>
      <c r="AA150" s="24" t="s">
        <v>126</v>
      </c>
      <c r="AB150" s="24" t="s">
        <v>126</v>
      </c>
      <c r="AC150" s="24" t="s">
        <v>126</v>
      </c>
      <c r="AD150" s="216">
        <v>287</v>
      </c>
      <c r="AE150" s="15">
        <v>798</v>
      </c>
      <c r="AF150" s="15">
        <v>7722</v>
      </c>
      <c r="AG150" s="223" t="s">
        <v>681</v>
      </c>
      <c r="AH150" s="24" t="s">
        <v>677</v>
      </c>
    </row>
    <row r="151" ht="60" customHeight="1" spans="1:35">
      <c r="A151" s="19" t="s">
        <v>408</v>
      </c>
      <c r="B151" s="55" t="s">
        <v>682</v>
      </c>
      <c r="C151" s="55" t="s">
        <v>683</v>
      </c>
      <c r="D151" s="206"/>
      <c r="E151" s="55" t="s">
        <v>684</v>
      </c>
      <c r="F151" s="36" t="s">
        <v>122</v>
      </c>
      <c r="G151" s="36" t="s">
        <v>673</v>
      </c>
      <c r="H151" s="36" t="s">
        <v>674</v>
      </c>
      <c r="I151" s="213" t="s">
        <v>675</v>
      </c>
      <c r="J151" s="214">
        <f>K151+P151+Q151+R151+S151+T151+U151+V151+W151</f>
        <v>176</v>
      </c>
      <c r="K151" s="81">
        <f>SUM(L151:O151)</f>
        <v>0</v>
      </c>
      <c r="L151" s="36"/>
      <c r="M151" s="36"/>
      <c r="N151" s="36"/>
      <c r="O151" s="36"/>
      <c r="P151" s="85">
        <v>176</v>
      </c>
      <c r="Q151" s="85"/>
      <c r="R151" s="85"/>
      <c r="S151" s="85"/>
      <c r="T151" s="85"/>
      <c r="U151" s="85"/>
      <c r="V151" s="85"/>
      <c r="W151" s="85"/>
      <c r="X151" s="36" t="s">
        <v>125</v>
      </c>
      <c r="Y151" s="36" t="s">
        <v>127</v>
      </c>
      <c r="Z151" s="36" t="s">
        <v>126</v>
      </c>
      <c r="AA151" s="36" t="s">
        <v>126</v>
      </c>
      <c r="AB151" s="36" t="s">
        <v>126</v>
      </c>
      <c r="AC151" s="36" t="s">
        <v>126</v>
      </c>
      <c r="AD151" s="36">
        <v>7</v>
      </c>
      <c r="AE151" s="36">
        <v>20</v>
      </c>
      <c r="AF151" s="36">
        <v>3226</v>
      </c>
      <c r="AG151" s="201" t="s">
        <v>685</v>
      </c>
      <c r="AH151" s="201" t="s">
        <v>677</v>
      </c>
      <c r="AI151" s="3" t="s">
        <v>136</v>
      </c>
    </row>
    <row r="152" ht="60" customHeight="1" spans="1:35">
      <c r="A152" s="19" t="s">
        <v>413</v>
      </c>
      <c r="B152" s="55" t="s">
        <v>686</v>
      </c>
      <c r="C152" s="55" t="s">
        <v>687</v>
      </c>
      <c r="D152" s="206"/>
      <c r="E152" s="55" t="s">
        <v>688</v>
      </c>
      <c r="F152" s="36" t="s">
        <v>122</v>
      </c>
      <c r="G152" s="36" t="s">
        <v>673</v>
      </c>
      <c r="H152" s="36" t="s">
        <v>674</v>
      </c>
      <c r="I152" s="213" t="s">
        <v>675</v>
      </c>
      <c r="J152" s="214">
        <f>K152+P152+Q152+R152+S152+T152+U152+V152+W152</f>
        <v>199</v>
      </c>
      <c r="K152" s="81">
        <f>SUM(L152:O152)</f>
        <v>0</v>
      </c>
      <c r="L152" s="36"/>
      <c r="M152" s="36"/>
      <c r="N152" s="36"/>
      <c r="O152" s="36"/>
      <c r="P152" s="85">
        <v>199</v>
      </c>
      <c r="Q152" s="85"/>
      <c r="R152" s="85"/>
      <c r="S152" s="85"/>
      <c r="T152" s="85"/>
      <c r="U152" s="85"/>
      <c r="V152" s="85"/>
      <c r="W152" s="85"/>
      <c r="X152" s="36" t="s">
        <v>125</v>
      </c>
      <c r="Y152" s="36" t="s">
        <v>127</v>
      </c>
      <c r="Z152" s="36" t="s">
        <v>126</v>
      </c>
      <c r="AA152" s="36" t="s">
        <v>126</v>
      </c>
      <c r="AB152" s="36" t="s">
        <v>126</v>
      </c>
      <c r="AC152" s="36" t="s">
        <v>126</v>
      </c>
      <c r="AD152" s="36">
        <v>10</v>
      </c>
      <c r="AE152" s="36">
        <v>25</v>
      </c>
      <c r="AF152" s="36">
        <v>4409</v>
      </c>
      <c r="AG152" s="201" t="s">
        <v>689</v>
      </c>
      <c r="AH152" s="201" t="s">
        <v>677</v>
      </c>
      <c r="AI152" s="3" t="s">
        <v>136</v>
      </c>
    </row>
    <row r="153" ht="96" spans="1:34">
      <c r="A153" s="19" t="s">
        <v>421</v>
      </c>
      <c r="B153" s="203" t="s">
        <v>690</v>
      </c>
      <c r="C153" s="41" t="s">
        <v>691</v>
      </c>
      <c r="D153" s="205" t="s">
        <v>176</v>
      </c>
      <c r="E153" s="205" t="s">
        <v>692</v>
      </c>
      <c r="F153" s="24" t="s">
        <v>122</v>
      </c>
      <c r="G153" s="24" t="s">
        <v>673</v>
      </c>
      <c r="H153" s="24" t="s">
        <v>674</v>
      </c>
      <c r="I153" s="19" t="s">
        <v>675</v>
      </c>
      <c r="J153" s="211">
        <f>K153+P153+Q153+R153+S153+T153+U153+V153+W153</f>
        <v>297</v>
      </c>
      <c r="K153" s="81">
        <f>SUM(L153:O153)</f>
        <v>0</v>
      </c>
      <c r="L153" s="24"/>
      <c r="M153" s="24"/>
      <c r="N153" s="24"/>
      <c r="O153" s="36"/>
      <c r="P153" s="212">
        <v>297</v>
      </c>
      <c r="Q153" s="85"/>
      <c r="R153" s="85"/>
      <c r="S153" s="85"/>
      <c r="T153" s="85"/>
      <c r="U153" s="85"/>
      <c r="V153" s="85"/>
      <c r="W153" s="85"/>
      <c r="X153" s="24" t="s">
        <v>125</v>
      </c>
      <c r="Y153" s="24" t="s">
        <v>127</v>
      </c>
      <c r="Z153" s="24" t="s">
        <v>127</v>
      </c>
      <c r="AA153" s="24" t="s">
        <v>126</v>
      </c>
      <c r="AB153" s="24" t="s">
        <v>126</v>
      </c>
      <c r="AC153" s="24" t="s">
        <v>126</v>
      </c>
      <c r="AD153" s="216">
        <v>114</v>
      </c>
      <c r="AE153" s="15">
        <v>344</v>
      </c>
      <c r="AF153" s="15">
        <v>3497</v>
      </c>
      <c r="AG153" s="223" t="s">
        <v>693</v>
      </c>
      <c r="AH153" s="24" t="s">
        <v>677</v>
      </c>
    </row>
    <row r="154" ht="40.5" customHeight="1" spans="1:34">
      <c r="A154" s="19" t="s">
        <v>427</v>
      </c>
      <c r="B154" s="21" t="s">
        <v>694</v>
      </c>
      <c r="C154" s="21" t="s">
        <v>695</v>
      </c>
      <c r="D154" s="24" t="s">
        <v>181</v>
      </c>
      <c r="E154" s="24" t="s">
        <v>182</v>
      </c>
      <c r="F154" s="24" t="s">
        <v>122</v>
      </c>
      <c r="G154" s="24" t="s">
        <v>673</v>
      </c>
      <c r="H154" s="24" t="s">
        <v>674</v>
      </c>
      <c r="I154" s="19" t="s">
        <v>675</v>
      </c>
      <c r="J154" s="24">
        <v>300.13</v>
      </c>
      <c r="K154" s="85"/>
      <c r="L154" s="24"/>
      <c r="M154" s="24"/>
      <c r="N154" s="24"/>
      <c r="O154" s="36"/>
      <c r="P154" s="85">
        <v>300.13</v>
      </c>
      <c r="Q154" s="85"/>
      <c r="R154" s="85"/>
      <c r="S154" s="85"/>
      <c r="T154" s="85"/>
      <c r="U154" s="85"/>
      <c r="V154" s="85"/>
      <c r="W154" s="85"/>
      <c r="X154" s="24" t="s">
        <v>125</v>
      </c>
      <c r="Y154" s="24" t="s">
        <v>127</v>
      </c>
      <c r="Z154" s="24" t="s">
        <v>126</v>
      </c>
      <c r="AA154" s="24" t="s">
        <v>126</v>
      </c>
      <c r="AB154" s="24" t="s">
        <v>126</v>
      </c>
      <c r="AC154" s="24" t="s">
        <v>126</v>
      </c>
      <c r="AD154" s="24">
        <v>10</v>
      </c>
      <c r="AE154" s="24">
        <v>25</v>
      </c>
      <c r="AF154" s="24">
        <v>722</v>
      </c>
      <c r="AG154" s="24" t="s">
        <v>696</v>
      </c>
      <c r="AH154" s="24" t="s">
        <v>677</v>
      </c>
    </row>
    <row r="155" ht="40.5" customHeight="1" spans="1:34">
      <c r="A155" s="19" t="s">
        <v>542</v>
      </c>
      <c r="B155" s="21" t="s">
        <v>697</v>
      </c>
      <c r="C155" s="21" t="s">
        <v>698</v>
      </c>
      <c r="D155" s="24" t="s">
        <v>212</v>
      </c>
      <c r="E155" s="24" t="s">
        <v>577</v>
      </c>
      <c r="F155" s="24" t="s">
        <v>122</v>
      </c>
      <c r="G155" s="24" t="s">
        <v>673</v>
      </c>
      <c r="H155" s="24" t="s">
        <v>674</v>
      </c>
      <c r="I155" s="19" t="s">
        <v>675</v>
      </c>
      <c r="J155" s="24">
        <v>350.5</v>
      </c>
      <c r="K155" s="85"/>
      <c r="L155" s="24"/>
      <c r="M155" s="24"/>
      <c r="N155" s="24"/>
      <c r="O155" s="36"/>
      <c r="P155" s="85">
        <v>350.5</v>
      </c>
      <c r="Q155" s="85"/>
      <c r="R155" s="85"/>
      <c r="S155" s="85"/>
      <c r="T155" s="85"/>
      <c r="U155" s="85"/>
      <c r="V155" s="85"/>
      <c r="W155" s="85"/>
      <c r="X155" s="24" t="s">
        <v>125</v>
      </c>
      <c r="Y155" s="24" t="s">
        <v>127</v>
      </c>
      <c r="Z155" s="24" t="s">
        <v>126</v>
      </c>
      <c r="AA155" s="24" t="s">
        <v>126</v>
      </c>
      <c r="AB155" s="24" t="s">
        <v>126</v>
      </c>
      <c r="AC155" s="24" t="s">
        <v>126</v>
      </c>
      <c r="AD155" s="24">
        <v>135</v>
      </c>
      <c r="AE155" s="24">
        <v>338</v>
      </c>
      <c r="AF155" s="24">
        <v>2328</v>
      </c>
      <c r="AG155" s="24" t="s">
        <v>699</v>
      </c>
      <c r="AH155" s="24" t="s">
        <v>677</v>
      </c>
    </row>
    <row r="156" ht="40.5" customHeight="1" spans="1:34">
      <c r="A156" s="19" t="s">
        <v>547</v>
      </c>
      <c r="B156" s="21" t="s">
        <v>700</v>
      </c>
      <c r="C156" s="21" t="s">
        <v>701</v>
      </c>
      <c r="D156" s="24" t="s">
        <v>212</v>
      </c>
      <c r="E156" s="24" t="s">
        <v>577</v>
      </c>
      <c r="F156" s="24" t="s">
        <v>122</v>
      </c>
      <c r="G156" s="24" t="s">
        <v>673</v>
      </c>
      <c r="H156" s="24" t="s">
        <v>674</v>
      </c>
      <c r="I156" s="19" t="s">
        <v>675</v>
      </c>
      <c r="J156" s="24">
        <v>85</v>
      </c>
      <c r="K156" s="85"/>
      <c r="L156" s="24"/>
      <c r="M156" s="24"/>
      <c r="N156" s="24"/>
      <c r="O156" s="36"/>
      <c r="P156" s="85">
        <v>85</v>
      </c>
      <c r="Q156" s="85"/>
      <c r="R156" s="85"/>
      <c r="S156" s="85"/>
      <c r="T156" s="85"/>
      <c r="U156" s="85"/>
      <c r="V156" s="85"/>
      <c r="W156" s="85"/>
      <c r="X156" s="24" t="s">
        <v>125</v>
      </c>
      <c r="Y156" s="24" t="s">
        <v>127</v>
      </c>
      <c r="Z156" s="24" t="s">
        <v>126</v>
      </c>
      <c r="AA156" s="24" t="s">
        <v>126</v>
      </c>
      <c r="AB156" s="24" t="s">
        <v>126</v>
      </c>
      <c r="AC156" s="24" t="s">
        <v>126</v>
      </c>
      <c r="AD156" s="24">
        <v>121</v>
      </c>
      <c r="AE156" s="24">
        <v>303</v>
      </c>
      <c r="AF156" s="24">
        <v>2867</v>
      </c>
      <c r="AG156" s="24" t="s">
        <v>702</v>
      </c>
      <c r="AH156" s="24" t="s">
        <v>677</v>
      </c>
    </row>
    <row r="157" ht="40.5" customHeight="1" spans="1:34">
      <c r="A157" s="19" t="s">
        <v>552</v>
      </c>
      <c r="B157" s="21" t="s">
        <v>703</v>
      </c>
      <c r="C157" s="21" t="s">
        <v>704</v>
      </c>
      <c r="D157" s="24" t="s">
        <v>158</v>
      </c>
      <c r="E157" s="24" t="s">
        <v>607</v>
      </c>
      <c r="F157" s="24" t="s">
        <v>122</v>
      </c>
      <c r="G157" s="24" t="s">
        <v>673</v>
      </c>
      <c r="H157" s="24" t="s">
        <v>674</v>
      </c>
      <c r="I157" s="19" t="s">
        <v>675</v>
      </c>
      <c r="J157" s="24">
        <v>28.6</v>
      </c>
      <c r="K157" s="85"/>
      <c r="L157" s="24"/>
      <c r="M157" s="24"/>
      <c r="N157" s="24"/>
      <c r="O157" s="36"/>
      <c r="P157" s="85">
        <v>28.6</v>
      </c>
      <c r="Q157" s="85"/>
      <c r="R157" s="85"/>
      <c r="S157" s="85"/>
      <c r="T157" s="85"/>
      <c r="U157" s="85"/>
      <c r="V157" s="85"/>
      <c r="W157" s="85"/>
      <c r="X157" s="24" t="s">
        <v>125</v>
      </c>
      <c r="Y157" s="24" t="s">
        <v>127</v>
      </c>
      <c r="Z157" s="24" t="s">
        <v>126</v>
      </c>
      <c r="AA157" s="24" t="s">
        <v>126</v>
      </c>
      <c r="AB157" s="24" t="s">
        <v>126</v>
      </c>
      <c r="AC157" s="24" t="s">
        <v>126</v>
      </c>
      <c r="AD157" s="24">
        <v>22</v>
      </c>
      <c r="AE157" s="24">
        <v>55</v>
      </c>
      <c r="AF157" s="24">
        <v>1124</v>
      </c>
      <c r="AG157" s="24" t="s">
        <v>705</v>
      </c>
      <c r="AH157" s="24" t="s">
        <v>677</v>
      </c>
    </row>
    <row r="158" ht="40.5" customHeight="1" spans="1:34">
      <c r="A158" s="19" t="s">
        <v>556</v>
      </c>
      <c r="B158" s="21" t="s">
        <v>706</v>
      </c>
      <c r="C158" s="21" t="s">
        <v>672</v>
      </c>
      <c r="D158" s="24" t="s">
        <v>212</v>
      </c>
      <c r="E158" s="24" t="s">
        <v>213</v>
      </c>
      <c r="F158" s="24" t="s">
        <v>122</v>
      </c>
      <c r="G158" s="24" t="s">
        <v>673</v>
      </c>
      <c r="H158" s="24" t="s">
        <v>674</v>
      </c>
      <c r="I158" s="19" t="s">
        <v>675</v>
      </c>
      <c r="J158" s="24">
        <v>256.9</v>
      </c>
      <c r="K158" s="85"/>
      <c r="L158" s="24"/>
      <c r="M158" s="24"/>
      <c r="N158" s="24"/>
      <c r="O158" s="36"/>
      <c r="P158" s="85">
        <v>256.9</v>
      </c>
      <c r="Q158" s="85"/>
      <c r="R158" s="85"/>
      <c r="S158" s="85"/>
      <c r="T158" s="85"/>
      <c r="U158" s="85"/>
      <c r="V158" s="85"/>
      <c r="W158" s="85"/>
      <c r="X158" s="24" t="s">
        <v>125</v>
      </c>
      <c r="Y158" s="24" t="s">
        <v>127</v>
      </c>
      <c r="Z158" s="24" t="s">
        <v>126</v>
      </c>
      <c r="AA158" s="24" t="s">
        <v>126</v>
      </c>
      <c r="AB158" s="24" t="s">
        <v>126</v>
      </c>
      <c r="AC158" s="24" t="s">
        <v>126</v>
      </c>
      <c r="AD158" s="24">
        <v>121</v>
      </c>
      <c r="AE158" s="24">
        <v>242</v>
      </c>
      <c r="AF158" s="24">
        <v>1584</v>
      </c>
      <c r="AG158" s="24" t="s">
        <v>707</v>
      </c>
      <c r="AH158" s="24" t="s">
        <v>677</v>
      </c>
    </row>
    <row r="159" ht="40.5" customHeight="1" spans="1:34">
      <c r="A159" s="19" t="s">
        <v>561</v>
      </c>
      <c r="B159" s="21" t="s">
        <v>708</v>
      </c>
      <c r="C159" s="21" t="s">
        <v>695</v>
      </c>
      <c r="D159" s="24" t="s">
        <v>146</v>
      </c>
      <c r="E159" s="24" t="s">
        <v>358</v>
      </c>
      <c r="F159" s="24" t="s">
        <v>122</v>
      </c>
      <c r="G159" s="24" t="s">
        <v>673</v>
      </c>
      <c r="H159" s="24" t="s">
        <v>674</v>
      </c>
      <c r="I159" s="19" t="s">
        <v>675</v>
      </c>
      <c r="J159" s="24">
        <v>25.96</v>
      </c>
      <c r="K159" s="85"/>
      <c r="L159" s="24"/>
      <c r="M159" s="24"/>
      <c r="N159" s="24"/>
      <c r="O159" s="36"/>
      <c r="P159" s="85">
        <v>25.96</v>
      </c>
      <c r="Q159" s="85"/>
      <c r="R159" s="85"/>
      <c r="S159" s="85"/>
      <c r="T159" s="85"/>
      <c r="U159" s="85"/>
      <c r="V159" s="85"/>
      <c r="W159" s="85"/>
      <c r="X159" s="24" t="s">
        <v>125</v>
      </c>
      <c r="Y159" s="24" t="s">
        <v>127</v>
      </c>
      <c r="Z159" s="24" t="s">
        <v>126</v>
      </c>
      <c r="AA159" s="24" t="s">
        <v>126</v>
      </c>
      <c r="AB159" s="24" t="s">
        <v>126</v>
      </c>
      <c r="AC159" s="24" t="s">
        <v>126</v>
      </c>
      <c r="AD159" s="24">
        <v>36</v>
      </c>
      <c r="AE159" s="24">
        <v>90</v>
      </c>
      <c r="AF159" s="24">
        <v>1166</v>
      </c>
      <c r="AG159" s="24" t="s">
        <v>709</v>
      </c>
      <c r="AH159" s="24" t="s">
        <v>677</v>
      </c>
    </row>
    <row r="160" ht="40.5" customHeight="1" spans="1:34">
      <c r="A160" s="19" t="s">
        <v>565</v>
      </c>
      <c r="B160" s="21" t="s">
        <v>710</v>
      </c>
      <c r="C160" s="21" t="s">
        <v>695</v>
      </c>
      <c r="D160" s="24" t="s">
        <v>711</v>
      </c>
      <c r="E160" s="24" t="s">
        <v>712</v>
      </c>
      <c r="F160" s="24" t="s">
        <v>122</v>
      </c>
      <c r="G160" s="24" t="s">
        <v>673</v>
      </c>
      <c r="H160" s="24" t="s">
        <v>674</v>
      </c>
      <c r="I160" s="19" t="s">
        <v>675</v>
      </c>
      <c r="J160" s="24">
        <v>26</v>
      </c>
      <c r="K160" s="85"/>
      <c r="L160" s="24"/>
      <c r="M160" s="24"/>
      <c r="N160" s="24"/>
      <c r="O160" s="36"/>
      <c r="P160" s="85">
        <v>26</v>
      </c>
      <c r="Q160" s="85"/>
      <c r="R160" s="85"/>
      <c r="S160" s="85"/>
      <c r="T160" s="85"/>
      <c r="U160" s="85"/>
      <c r="V160" s="85"/>
      <c r="W160" s="85"/>
      <c r="X160" s="24" t="s">
        <v>125</v>
      </c>
      <c r="Y160" s="24" t="s">
        <v>127</v>
      </c>
      <c r="Z160" s="24" t="s">
        <v>126</v>
      </c>
      <c r="AA160" s="24" t="s">
        <v>126</v>
      </c>
      <c r="AB160" s="24" t="s">
        <v>126</v>
      </c>
      <c r="AC160" s="24" t="s">
        <v>126</v>
      </c>
      <c r="AD160" s="24">
        <v>13</v>
      </c>
      <c r="AE160" s="24">
        <v>33</v>
      </c>
      <c r="AF160" s="24">
        <v>145</v>
      </c>
      <c r="AG160" s="24" t="s">
        <v>713</v>
      </c>
      <c r="AH160" s="24" t="s">
        <v>677</v>
      </c>
    </row>
    <row r="161" ht="29.25" customHeight="1" spans="1:34">
      <c r="A161" s="19" t="s">
        <v>55</v>
      </c>
      <c r="B161" s="14"/>
      <c r="C161" s="14"/>
      <c r="D161" s="15"/>
      <c r="E161" s="15"/>
      <c r="F161" s="15"/>
      <c r="G161" s="15"/>
      <c r="H161" s="15"/>
      <c r="I161" s="15"/>
      <c r="J161" s="15"/>
      <c r="K161" s="109"/>
      <c r="L161" s="107"/>
      <c r="M161" s="107"/>
      <c r="N161" s="107"/>
      <c r="O161" s="108"/>
      <c r="P161" s="109"/>
      <c r="Q161" s="109"/>
      <c r="R161" s="109"/>
      <c r="S161" s="109"/>
      <c r="T161" s="109"/>
      <c r="U161" s="109"/>
      <c r="V161" s="109"/>
      <c r="W161" s="109"/>
      <c r="X161" s="107"/>
      <c r="Y161" s="107"/>
      <c r="Z161" s="107"/>
      <c r="AA161" s="107"/>
      <c r="AB161" s="107"/>
      <c r="AC161" s="107"/>
      <c r="AD161" s="107"/>
      <c r="AE161" s="107"/>
      <c r="AF161" s="107"/>
      <c r="AG161" s="107"/>
      <c r="AH161" s="107"/>
    </row>
    <row r="162" ht="39" customHeight="1" spans="1:34">
      <c r="A162" s="72" t="s">
        <v>714</v>
      </c>
      <c r="B162" s="14"/>
      <c r="C162" s="14"/>
      <c r="D162" s="15"/>
      <c r="E162" s="15"/>
      <c r="F162" s="15"/>
      <c r="G162" s="15"/>
      <c r="H162" s="15"/>
      <c r="I162" s="15"/>
      <c r="J162" s="18">
        <f>K162+P162+Q162+R162+S162+T162+U162+V162+W162</f>
        <v>2200</v>
      </c>
      <c r="K162" s="81">
        <f>SUM(L162:O162)</f>
        <v>0</v>
      </c>
      <c r="L162" s="18">
        <f>SUM(L163:L167)</f>
        <v>0</v>
      </c>
      <c r="M162" s="18">
        <f t="shared" ref="M162:W162" si="47">SUM(M163:M167)</f>
        <v>0</v>
      </c>
      <c r="N162" s="18">
        <f>SUM(N163:N167)</f>
        <v>0</v>
      </c>
      <c r="O162" s="82">
        <f>SUM(O163:O167)</f>
        <v>0</v>
      </c>
      <c r="P162" s="81">
        <f>SUM(P163:P167)</f>
        <v>2200</v>
      </c>
      <c r="Q162" s="81">
        <f>SUM(Q163:Q167)</f>
        <v>0</v>
      </c>
      <c r="R162" s="81">
        <f>SUM(R163:R167)</f>
        <v>0</v>
      </c>
      <c r="S162" s="81">
        <f>SUM(S163:S167)</f>
        <v>0</v>
      </c>
      <c r="T162" s="81">
        <f>SUM(T163:T167)</f>
        <v>0</v>
      </c>
      <c r="U162" s="81">
        <f>SUM(U163:U167)</f>
        <v>0</v>
      </c>
      <c r="V162" s="81">
        <f>SUM(V163:V167)</f>
        <v>0</v>
      </c>
      <c r="W162" s="81">
        <f>SUM(W163:W167)</f>
        <v>0</v>
      </c>
      <c r="X162" s="107"/>
      <c r="Y162" s="107"/>
      <c r="Z162" s="107"/>
      <c r="AA162" s="107"/>
      <c r="AB162" s="107"/>
      <c r="AC162" s="107"/>
      <c r="AD162" s="107"/>
      <c r="AE162" s="107"/>
      <c r="AF162" s="107"/>
      <c r="AG162" s="107"/>
      <c r="AH162" s="107"/>
    </row>
    <row r="163" ht="42.75" customHeight="1" spans="1:34">
      <c r="A163" s="19" t="s">
        <v>57</v>
      </c>
      <c r="B163" s="21" t="s">
        <v>715</v>
      </c>
      <c r="C163" s="21" t="s">
        <v>715</v>
      </c>
      <c r="D163" s="24" t="s">
        <v>176</v>
      </c>
      <c r="E163" s="24" t="s">
        <v>176</v>
      </c>
      <c r="F163" s="24" t="s">
        <v>122</v>
      </c>
      <c r="G163" s="24" t="s">
        <v>487</v>
      </c>
      <c r="H163" s="24" t="s">
        <v>488</v>
      </c>
      <c r="I163" s="24">
        <v>4185214</v>
      </c>
      <c r="J163" s="24">
        <f t="shared" ref="J163:J167" si="48">K163+P163+Q163+R163+S163+T163+U163+V163+W163</f>
        <v>1400</v>
      </c>
      <c r="K163" s="81">
        <f t="shared" ref="K163:K167" si="49">SUM(L163:O163)</f>
        <v>0</v>
      </c>
      <c r="L163" s="24"/>
      <c r="M163" s="24"/>
      <c r="N163" s="24"/>
      <c r="O163" s="36"/>
      <c r="P163" s="85">
        <v>1400</v>
      </c>
      <c r="Q163" s="85"/>
      <c r="R163" s="85"/>
      <c r="S163" s="85"/>
      <c r="T163" s="85"/>
      <c r="U163" s="85"/>
      <c r="V163" s="85"/>
      <c r="W163" s="85"/>
      <c r="X163" s="24" t="s">
        <v>125</v>
      </c>
      <c r="Y163" s="24" t="s">
        <v>127</v>
      </c>
      <c r="Z163" s="24" t="s">
        <v>126</v>
      </c>
      <c r="AA163" s="24" t="s">
        <v>126</v>
      </c>
      <c r="AB163" s="24" t="s">
        <v>126</v>
      </c>
      <c r="AC163" s="24" t="s">
        <v>126</v>
      </c>
      <c r="AD163" s="24">
        <v>1330</v>
      </c>
      <c r="AE163" s="24">
        <v>3500</v>
      </c>
      <c r="AF163" s="24">
        <v>3500</v>
      </c>
      <c r="AG163" s="24" t="s">
        <v>716</v>
      </c>
      <c r="AH163" s="24" t="s">
        <v>717</v>
      </c>
    </row>
    <row r="164" ht="42.75" customHeight="1" spans="1:34">
      <c r="A164" s="19" t="s">
        <v>58</v>
      </c>
      <c r="B164" s="21" t="s">
        <v>718</v>
      </c>
      <c r="C164" s="21" t="s">
        <v>718</v>
      </c>
      <c r="D164" s="24" t="s">
        <v>176</v>
      </c>
      <c r="E164" s="24" t="s">
        <v>176</v>
      </c>
      <c r="F164" s="24" t="s">
        <v>122</v>
      </c>
      <c r="G164" s="24" t="s">
        <v>487</v>
      </c>
      <c r="H164" s="24" t="s">
        <v>488</v>
      </c>
      <c r="I164" s="24">
        <v>4185214</v>
      </c>
      <c r="J164" s="24">
        <f>K164+P164+Q164+R164+S164+T164+U164+V164+W164</f>
        <v>300</v>
      </c>
      <c r="K164" s="81">
        <f>SUM(L164:O164)</f>
        <v>0</v>
      </c>
      <c r="L164" s="24"/>
      <c r="M164" s="24"/>
      <c r="N164" s="24"/>
      <c r="O164" s="36"/>
      <c r="P164" s="85">
        <v>300</v>
      </c>
      <c r="Q164" s="85"/>
      <c r="R164" s="85"/>
      <c r="S164" s="85"/>
      <c r="T164" s="85"/>
      <c r="U164" s="85"/>
      <c r="V164" s="85"/>
      <c r="W164" s="85"/>
      <c r="X164" s="24" t="s">
        <v>125</v>
      </c>
      <c r="Y164" s="24" t="s">
        <v>127</v>
      </c>
      <c r="Z164" s="24" t="s">
        <v>126</v>
      </c>
      <c r="AA164" s="24" t="s">
        <v>126</v>
      </c>
      <c r="AB164" s="24" t="s">
        <v>126</v>
      </c>
      <c r="AC164" s="24" t="s">
        <v>126</v>
      </c>
      <c r="AD164" s="24">
        <v>207</v>
      </c>
      <c r="AE164" s="24">
        <v>210</v>
      </c>
      <c r="AF164" s="24">
        <v>210</v>
      </c>
      <c r="AG164" s="24" t="s">
        <v>719</v>
      </c>
      <c r="AH164" s="24" t="s">
        <v>720</v>
      </c>
    </row>
    <row r="165" ht="42.75" customHeight="1" spans="1:34">
      <c r="A165" s="19" t="s">
        <v>59</v>
      </c>
      <c r="B165" s="21"/>
      <c r="C165" s="21"/>
      <c r="D165" s="24"/>
      <c r="E165" s="24"/>
      <c r="F165" s="24"/>
      <c r="G165" s="24"/>
      <c r="H165" s="24"/>
      <c r="I165" s="24"/>
      <c r="J165" s="24">
        <f>K165+P165+Q165+R165+S165+T165+U165+V165+W165</f>
        <v>0</v>
      </c>
      <c r="K165" s="81">
        <f>SUM(L165:O165)</f>
        <v>0</v>
      </c>
      <c r="L165" s="24"/>
      <c r="M165" s="24"/>
      <c r="N165" s="24"/>
      <c r="O165" s="36"/>
      <c r="P165" s="85"/>
      <c r="Q165" s="85"/>
      <c r="R165" s="85"/>
      <c r="S165" s="85"/>
      <c r="T165" s="85"/>
      <c r="U165" s="85"/>
      <c r="V165" s="85"/>
      <c r="W165" s="85"/>
      <c r="X165" s="24"/>
      <c r="Y165" s="24"/>
      <c r="Z165" s="24"/>
      <c r="AA165" s="24"/>
      <c r="AB165" s="24"/>
      <c r="AC165" s="24"/>
      <c r="AD165" s="24"/>
      <c r="AE165" s="24"/>
      <c r="AF165" s="24"/>
      <c r="AG165" s="24"/>
      <c r="AH165" s="24"/>
    </row>
    <row r="166" ht="42.75" customHeight="1" spans="1:34">
      <c r="A166" s="19" t="s">
        <v>60</v>
      </c>
      <c r="B166" s="21"/>
      <c r="C166" s="21"/>
      <c r="D166" s="24"/>
      <c r="E166" s="24"/>
      <c r="F166" s="24"/>
      <c r="G166" s="24"/>
      <c r="H166" s="24"/>
      <c r="I166" s="24"/>
      <c r="J166" s="24">
        <f>K166+P166+Q166+R166+S166+T166+U166+V166+W166</f>
        <v>0</v>
      </c>
      <c r="K166" s="81">
        <f>SUM(L166:O166)</f>
        <v>0</v>
      </c>
      <c r="L166" s="24"/>
      <c r="M166" s="24"/>
      <c r="N166" s="24"/>
      <c r="O166" s="36"/>
      <c r="P166" s="85"/>
      <c r="Q166" s="85"/>
      <c r="R166" s="85"/>
      <c r="S166" s="85"/>
      <c r="T166" s="85"/>
      <c r="U166" s="85"/>
      <c r="V166" s="85"/>
      <c r="W166" s="85"/>
      <c r="X166" s="24"/>
      <c r="Y166" s="24"/>
      <c r="Z166" s="24"/>
      <c r="AA166" s="24"/>
      <c r="AB166" s="24"/>
      <c r="AC166" s="24"/>
      <c r="AD166" s="24"/>
      <c r="AE166" s="24"/>
      <c r="AF166" s="24"/>
      <c r="AG166" s="24"/>
      <c r="AH166" s="24"/>
    </row>
    <row r="167" ht="42.75" customHeight="1" spans="1:34">
      <c r="A167" s="19" t="s">
        <v>61</v>
      </c>
      <c r="B167" s="21" t="s">
        <v>721</v>
      </c>
      <c r="C167" s="21" t="s">
        <v>721</v>
      </c>
      <c r="D167" s="24" t="s">
        <v>176</v>
      </c>
      <c r="E167" s="24" t="s">
        <v>176</v>
      </c>
      <c r="F167" s="24" t="s">
        <v>122</v>
      </c>
      <c r="G167" s="24" t="s">
        <v>487</v>
      </c>
      <c r="H167" s="24" t="s">
        <v>488</v>
      </c>
      <c r="I167" s="24">
        <v>4185214</v>
      </c>
      <c r="J167" s="24">
        <f>K167+P167+Q167+R167+S167+T167+U167+V167+W167</f>
        <v>500</v>
      </c>
      <c r="K167" s="81">
        <f>SUM(L167:O167)</f>
        <v>0</v>
      </c>
      <c r="L167" s="24"/>
      <c r="M167" s="24"/>
      <c r="N167" s="24"/>
      <c r="O167" s="36"/>
      <c r="P167" s="85">
        <v>500</v>
      </c>
      <c r="Q167" s="85"/>
      <c r="R167" s="85"/>
      <c r="S167" s="85"/>
      <c r="T167" s="85"/>
      <c r="U167" s="85"/>
      <c r="V167" s="85"/>
      <c r="W167" s="85"/>
      <c r="X167" s="24" t="s">
        <v>125</v>
      </c>
      <c r="Y167" s="24" t="s">
        <v>127</v>
      </c>
      <c r="Z167" s="24" t="s">
        <v>126</v>
      </c>
      <c r="AA167" s="24" t="s">
        <v>126</v>
      </c>
      <c r="AB167" s="24" t="s">
        <v>126</v>
      </c>
      <c r="AC167" s="24" t="s">
        <v>126</v>
      </c>
      <c r="AD167" s="24">
        <v>577</v>
      </c>
      <c r="AE167" s="24">
        <v>1877</v>
      </c>
      <c r="AF167" s="24">
        <v>3043</v>
      </c>
      <c r="AG167" s="24" t="s">
        <v>722</v>
      </c>
      <c r="AH167" s="24" t="s">
        <v>723</v>
      </c>
    </row>
    <row r="168" ht="29.25" customHeight="1" spans="1:34">
      <c r="A168" s="16" t="s">
        <v>724</v>
      </c>
      <c r="B168" s="14"/>
      <c r="C168" s="14"/>
      <c r="D168" s="15"/>
      <c r="E168" s="15"/>
      <c r="F168" s="15"/>
      <c r="G168" s="15"/>
      <c r="H168" s="15"/>
      <c r="I168" s="15"/>
      <c r="J168" s="18">
        <f>J169+J213+J214+J215+J216+J217+J223</f>
        <v>8189.3</v>
      </c>
      <c r="K168" s="81">
        <f t="shared" ref="K168:W168" si="50">K169+K213+K214+K215+K216+K217+K223</f>
        <v>0</v>
      </c>
      <c r="L168" s="18">
        <f>L169+L213+L214+L215+L216+L217+L223</f>
        <v>0</v>
      </c>
      <c r="M168" s="18">
        <f>M169+M213+M214+M215+M216+M217+M223</f>
        <v>0</v>
      </c>
      <c r="N168" s="18">
        <f>N169+N213+N214+N215+N216+N217+N223</f>
        <v>0</v>
      </c>
      <c r="O168" s="18">
        <f>O169+O213+O214+O215+O216+O217+O223</f>
        <v>0</v>
      </c>
      <c r="P168" s="81">
        <f>P169+P213+P214+P215+P216+P217+P223</f>
        <v>8189.3</v>
      </c>
      <c r="Q168" s="81">
        <f>Q169+Q213+Q214+Q215+Q216+Q217+Q223</f>
        <v>0</v>
      </c>
      <c r="R168" s="81">
        <f>R169+R213+R214+R215+R216+R217+R223</f>
        <v>0</v>
      </c>
      <c r="S168" s="81">
        <f>S169+S213+S214+S215+S216+S217+S223</f>
        <v>0</v>
      </c>
      <c r="T168" s="81">
        <f>T169+T213+T214+T215+T216+T217+T223</f>
        <v>0</v>
      </c>
      <c r="U168" s="81">
        <f>U169+U213+U214+U215+U216+U217+U223</f>
        <v>0</v>
      </c>
      <c r="V168" s="81">
        <f>V169+V213+V214+V215+V216+V217+V223</f>
        <v>0</v>
      </c>
      <c r="W168" s="81">
        <f>W169+W213+W214+W215+W216+W217+W223</f>
        <v>0</v>
      </c>
      <c r="X168" s="24"/>
      <c r="Y168" s="107"/>
      <c r="Z168" s="107"/>
      <c r="AA168" s="107"/>
      <c r="AB168" s="107"/>
      <c r="AC168" s="107"/>
      <c r="AD168" s="107"/>
      <c r="AE168" s="107"/>
      <c r="AF168" s="107"/>
      <c r="AG168" s="107"/>
      <c r="AH168" s="107"/>
    </row>
    <row r="169" ht="29.25" customHeight="1" spans="1:34">
      <c r="A169" s="19" t="s">
        <v>63</v>
      </c>
      <c r="B169" s="14"/>
      <c r="C169" s="14"/>
      <c r="D169" s="15"/>
      <c r="E169" s="15"/>
      <c r="F169" s="15"/>
      <c r="G169" s="15"/>
      <c r="H169" s="15"/>
      <c r="I169" s="15"/>
      <c r="J169" s="18">
        <f>J170</f>
        <v>4909</v>
      </c>
      <c r="K169" s="81">
        <f t="shared" ref="K169:W169" si="51">K170</f>
        <v>0</v>
      </c>
      <c r="L169" s="18">
        <f>L170</f>
        <v>0</v>
      </c>
      <c r="M169" s="18">
        <f>M170</f>
        <v>0</v>
      </c>
      <c r="N169" s="18">
        <f>N170</f>
        <v>0</v>
      </c>
      <c r="O169" s="82">
        <f>O170</f>
        <v>0</v>
      </c>
      <c r="P169" s="81">
        <f>P170</f>
        <v>4909</v>
      </c>
      <c r="Q169" s="81">
        <f>Q170</f>
        <v>0</v>
      </c>
      <c r="R169" s="81">
        <f>R170</f>
        <v>0</v>
      </c>
      <c r="S169" s="81">
        <f>S170</f>
        <v>0</v>
      </c>
      <c r="T169" s="81">
        <f>T170</f>
        <v>0</v>
      </c>
      <c r="U169" s="81">
        <f>U170</f>
        <v>0</v>
      </c>
      <c r="V169" s="81">
        <f>V170</f>
        <v>0</v>
      </c>
      <c r="W169" s="81">
        <f>W170</f>
        <v>0</v>
      </c>
      <c r="X169" s="24"/>
      <c r="Y169" s="107"/>
      <c r="Z169" s="107"/>
      <c r="AA169" s="107"/>
      <c r="AB169" s="107"/>
      <c r="AC169" s="107"/>
      <c r="AD169" s="107"/>
      <c r="AE169" s="107"/>
      <c r="AF169" s="107"/>
      <c r="AG169" s="107"/>
      <c r="AH169" s="107"/>
    </row>
    <row r="170" ht="29.25" customHeight="1" spans="1:34">
      <c r="A170" s="19" t="s">
        <v>725</v>
      </c>
      <c r="B170" s="14"/>
      <c r="C170" s="14"/>
      <c r="D170" s="15"/>
      <c r="E170" s="15"/>
      <c r="F170" s="15"/>
      <c r="G170" s="15"/>
      <c r="H170" s="15"/>
      <c r="I170" s="15"/>
      <c r="J170" s="18">
        <f>K170+P170+Q170+R170+S170+T170+U170+V170+W170</f>
        <v>4909</v>
      </c>
      <c r="K170" s="81">
        <f>SUM(L170:O170)</f>
        <v>0</v>
      </c>
      <c r="L170" s="18">
        <f>SUM(L171:L212)</f>
        <v>0</v>
      </c>
      <c r="M170" s="18">
        <f t="shared" ref="M170:W170" si="52">SUM(M171:M212)</f>
        <v>0</v>
      </c>
      <c r="N170" s="18">
        <f>SUM(N171:N212)</f>
        <v>0</v>
      </c>
      <c r="O170" s="82">
        <f>SUM(O171:O212)</f>
        <v>0</v>
      </c>
      <c r="P170" s="81">
        <f>SUM(P171:P212)</f>
        <v>4909</v>
      </c>
      <c r="Q170" s="81">
        <f>SUM(Q171:Q212)</f>
        <v>0</v>
      </c>
      <c r="R170" s="81">
        <f>SUM(R171:R212)</f>
        <v>0</v>
      </c>
      <c r="S170" s="81">
        <f>SUM(S171:S212)</f>
        <v>0</v>
      </c>
      <c r="T170" s="81">
        <f>SUM(T171:T212)</f>
        <v>0</v>
      </c>
      <c r="U170" s="81">
        <f>SUM(U171:U212)</f>
        <v>0</v>
      </c>
      <c r="V170" s="81">
        <f>SUM(V171:V212)</f>
        <v>0</v>
      </c>
      <c r="W170" s="81">
        <f>SUM(W171:W212)</f>
        <v>0</v>
      </c>
      <c r="X170" s="107"/>
      <c r="Y170" s="107"/>
      <c r="Z170" s="107"/>
      <c r="AA170" s="107"/>
      <c r="AB170" s="107"/>
      <c r="AC170" s="107"/>
      <c r="AD170" s="107"/>
      <c r="AE170" s="107"/>
      <c r="AF170" s="107"/>
      <c r="AG170" s="107"/>
      <c r="AH170" s="107"/>
    </row>
    <row r="171" ht="48" customHeight="1" spans="1:34">
      <c r="A171" s="19" t="s">
        <v>393</v>
      </c>
      <c r="B171" s="21" t="s">
        <v>726</v>
      </c>
      <c r="C171" s="21" t="s">
        <v>727</v>
      </c>
      <c r="D171" s="24" t="s">
        <v>132</v>
      </c>
      <c r="E171" s="24" t="s">
        <v>728</v>
      </c>
      <c r="F171" s="24">
        <v>2020</v>
      </c>
      <c r="G171" s="24" t="s">
        <v>729</v>
      </c>
      <c r="H171" s="24" t="s">
        <v>730</v>
      </c>
      <c r="I171" s="215">
        <v>13992959522</v>
      </c>
      <c r="J171" s="24">
        <f>K171+P171+Q171+R171+S171+T171+U171+V171+W171</f>
        <v>77</v>
      </c>
      <c r="K171" s="85"/>
      <c r="L171" s="24"/>
      <c r="M171" s="24"/>
      <c r="N171" s="24"/>
      <c r="O171" s="36"/>
      <c r="P171" s="85">
        <v>77</v>
      </c>
      <c r="Q171" s="85"/>
      <c r="R171" s="85"/>
      <c r="S171" s="85"/>
      <c r="T171" s="85"/>
      <c r="U171" s="85"/>
      <c r="V171" s="85"/>
      <c r="W171" s="85"/>
      <c r="X171" s="24" t="s">
        <v>125</v>
      </c>
      <c r="Y171" s="24" t="s">
        <v>126</v>
      </c>
      <c r="Z171" s="24" t="s">
        <v>127</v>
      </c>
      <c r="AA171" s="24" t="s">
        <v>126</v>
      </c>
      <c r="AB171" s="24" t="s">
        <v>126</v>
      </c>
      <c r="AC171" s="24" t="s">
        <v>126</v>
      </c>
      <c r="AD171" s="24">
        <v>63</v>
      </c>
      <c r="AE171" s="24">
        <v>184</v>
      </c>
      <c r="AF171" s="24">
        <v>759</v>
      </c>
      <c r="AG171" s="24" t="s">
        <v>524</v>
      </c>
      <c r="AH171" s="24" t="s">
        <v>731</v>
      </c>
    </row>
    <row r="172" ht="36.75" customHeight="1" spans="1:34">
      <c r="A172" s="19" t="s">
        <v>400</v>
      </c>
      <c r="B172" s="21" t="s">
        <v>732</v>
      </c>
      <c r="C172" s="21" t="s">
        <v>733</v>
      </c>
      <c r="D172" s="24" t="s">
        <v>132</v>
      </c>
      <c r="E172" s="24" t="s">
        <v>319</v>
      </c>
      <c r="F172" s="24">
        <v>2020</v>
      </c>
      <c r="G172" s="24" t="s">
        <v>729</v>
      </c>
      <c r="H172" s="24" t="s">
        <v>730</v>
      </c>
      <c r="I172" s="215">
        <v>13992959522</v>
      </c>
      <c r="J172" s="24">
        <f t="shared" ref="J172:J212" si="53">K172+P172+Q172+R172+S172+T172+U172+V172+W172</f>
        <v>105</v>
      </c>
      <c r="K172" s="85"/>
      <c r="L172" s="24"/>
      <c r="M172" s="24"/>
      <c r="N172" s="24"/>
      <c r="O172" s="36"/>
      <c r="P172" s="85">
        <v>105</v>
      </c>
      <c r="Q172" s="85"/>
      <c r="R172" s="85"/>
      <c r="S172" s="85"/>
      <c r="T172" s="85"/>
      <c r="U172" s="85"/>
      <c r="V172" s="85"/>
      <c r="W172" s="85"/>
      <c r="X172" s="24" t="s">
        <v>125</v>
      </c>
      <c r="Y172" s="24" t="s">
        <v>126</v>
      </c>
      <c r="Z172" s="24" t="s">
        <v>127</v>
      </c>
      <c r="AA172" s="24" t="s">
        <v>126</v>
      </c>
      <c r="AB172" s="24" t="s">
        <v>126</v>
      </c>
      <c r="AC172" s="24" t="s">
        <v>126</v>
      </c>
      <c r="AD172" s="24">
        <v>104</v>
      </c>
      <c r="AE172" s="24">
        <v>287</v>
      </c>
      <c r="AF172" s="24">
        <v>1493</v>
      </c>
      <c r="AG172" s="24" t="s">
        <v>524</v>
      </c>
      <c r="AH172" s="24" t="s">
        <v>731</v>
      </c>
    </row>
    <row r="173" ht="36.75" customHeight="1" spans="1:34">
      <c r="A173" s="19" t="s">
        <v>408</v>
      </c>
      <c r="B173" s="21" t="s">
        <v>734</v>
      </c>
      <c r="C173" s="21" t="s">
        <v>735</v>
      </c>
      <c r="D173" s="24" t="s">
        <v>132</v>
      </c>
      <c r="E173" s="24" t="s">
        <v>319</v>
      </c>
      <c r="F173" s="24">
        <v>2020</v>
      </c>
      <c r="G173" s="24" t="s">
        <v>729</v>
      </c>
      <c r="H173" s="24" t="s">
        <v>730</v>
      </c>
      <c r="I173" s="215">
        <v>13992959522</v>
      </c>
      <c r="J173" s="24">
        <f>K173+P173+Q173+R173+S173+T173+U173+V173+W173</f>
        <v>199.5</v>
      </c>
      <c r="K173" s="85"/>
      <c r="L173" s="24"/>
      <c r="M173" s="24"/>
      <c r="N173" s="24"/>
      <c r="O173" s="36"/>
      <c r="P173" s="85">
        <v>199.5</v>
      </c>
      <c r="Q173" s="85"/>
      <c r="R173" s="85"/>
      <c r="S173" s="85"/>
      <c r="T173" s="85"/>
      <c r="U173" s="85"/>
      <c r="V173" s="85"/>
      <c r="W173" s="85"/>
      <c r="X173" s="24" t="s">
        <v>125</v>
      </c>
      <c r="Y173" s="24" t="s">
        <v>126</v>
      </c>
      <c r="Z173" s="24" t="s">
        <v>127</v>
      </c>
      <c r="AA173" s="24" t="s">
        <v>126</v>
      </c>
      <c r="AB173" s="24" t="s">
        <v>126</v>
      </c>
      <c r="AC173" s="24" t="s">
        <v>126</v>
      </c>
      <c r="AD173" s="24">
        <v>104</v>
      </c>
      <c r="AE173" s="24">
        <v>287</v>
      </c>
      <c r="AF173" s="24">
        <v>1493</v>
      </c>
      <c r="AG173" s="24" t="s">
        <v>524</v>
      </c>
      <c r="AH173" s="24" t="s">
        <v>731</v>
      </c>
    </row>
    <row r="174" ht="36.75" customHeight="1" spans="1:34">
      <c r="A174" s="19" t="s">
        <v>413</v>
      </c>
      <c r="B174" s="21" t="s">
        <v>736</v>
      </c>
      <c r="C174" s="21" t="s">
        <v>737</v>
      </c>
      <c r="D174" s="24" t="s">
        <v>132</v>
      </c>
      <c r="E174" s="24" t="s">
        <v>319</v>
      </c>
      <c r="F174" s="24">
        <v>2020</v>
      </c>
      <c r="G174" s="24" t="s">
        <v>729</v>
      </c>
      <c r="H174" s="24" t="s">
        <v>730</v>
      </c>
      <c r="I174" s="215">
        <v>13992959522</v>
      </c>
      <c r="J174" s="24">
        <f>K174+P174+Q174+R174+S174+T174+U174+V174+W174</f>
        <v>147</v>
      </c>
      <c r="K174" s="85"/>
      <c r="L174" s="24"/>
      <c r="M174" s="24"/>
      <c r="N174" s="24"/>
      <c r="O174" s="36"/>
      <c r="P174" s="85">
        <v>147</v>
      </c>
      <c r="Q174" s="85"/>
      <c r="R174" s="85"/>
      <c r="S174" s="85"/>
      <c r="T174" s="85"/>
      <c r="U174" s="85"/>
      <c r="V174" s="85"/>
      <c r="W174" s="85"/>
      <c r="X174" s="24" t="s">
        <v>125</v>
      </c>
      <c r="Y174" s="24" t="s">
        <v>126</v>
      </c>
      <c r="Z174" s="24" t="s">
        <v>127</v>
      </c>
      <c r="AA174" s="24" t="s">
        <v>126</v>
      </c>
      <c r="AB174" s="24" t="s">
        <v>126</v>
      </c>
      <c r="AC174" s="24" t="s">
        <v>126</v>
      </c>
      <c r="AD174" s="24">
        <v>104</v>
      </c>
      <c r="AE174" s="24">
        <v>287</v>
      </c>
      <c r="AF174" s="24">
        <v>1493</v>
      </c>
      <c r="AG174" s="24" t="s">
        <v>524</v>
      </c>
      <c r="AH174" s="24" t="s">
        <v>731</v>
      </c>
    </row>
    <row r="175" ht="36.75" customHeight="1" spans="1:34">
      <c r="A175" s="19" t="s">
        <v>421</v>
      </c>
      <c r="B175" s="21" t="s">
        <v>738</v>
      </c>
      <c r="C175" s="21" t="s">
        <v>733</v>
      </c>
      <c r="D175" s="24" t="s">
        <v>132</v>
      </c>
      <c r="E175" s="24" t="s">
        <v>319</v>
      </c>
      <c r="F175" s="24">
        <v>2020</v>
      </c>
      <c r="G175" s="24" t="s">
        <v>729</v>
      </c>
      <c r="H175" s="24" t="s">
        <v>730</v>
      </c>
      <c r="I175" s="215">
        <v>13992959522</v>
      </c>
      <c r="J175" s="24">
        <f>K175+P175+Q175+R175+S175+T175+U175+V175+W175</f>
        <v>105</v>
      </c>
      <c r="K175" s="85"/>
      <c r="L175" s="24"/>
      <c r="M175" s="24"/>
      <c r="N175" s="24"/>
      <c r="O175" s="36"/>
      <c r="P175" s="85">
        <v>105</v>
      </c>
      <c r="Q175" s="85"/>
      <c r="R175" s="85"/>
      <c r="S175" s="85"/>
      <c r="T175" s="85"/>
      <c r="U175" s="85"/>
      <c r="V175" s="85"/>
      <c r="W175" s="85"/>
      <c r="X175" s="24" t="s">
        <v>125</v>
      </c>
      <c r="Y175" s="24" t="s">
        <v>126</v>
      </c>
      <c r="Z175" s="24" t="s">
        <v>127</v>
      </c>
      <c r="AA175" s="24" t="s">
        <v>126</v>
      </c>
      <c r="AB175" s="24" t="s">
        <v>126</v>
      </c>
      <c r="AC175" s="24" t="s">
        <v>126</v>
      </c>
      <c r="AD175" s="24">
        <v>104</v>
      </c>
      <c r="AE175" s="24">
        <v>287</v>
      </c>
      <c r="AF175" s="24">
        <v>1493</v>
      </c>
      <c r="AG175" s="24" t="s">
        <v>524</v>
      </c>
      <c r="AH175" s="24" t="s">
        <v>731</v>
      </c>
    </row>
    <row r="176" ht="36.75" customHeight="1" spans="1:34">
      <c r="A176" s="19" t="s">
        <v>427</v>
      </c>
      <c r="B176" s="169" t="s">
        <v>739</v>
      </c>
      <c r="C176" s="169" t="s">
        <v>733</v>
      </c>
      <c r="D176" s="36" t="s">
        <v>132</v>
      </c>
      <c r="E176" s="36" t="s">
        <v>319</v>
      </c>
      <c r="F176" s="36">
        <v>2020</v>
      </c>
      <c r="G176" s="36" t="s">
        <v>729</v>
      </c>
      <c r="H176" s="36" t="s">
        <v>730</v>
      </c>
      <c r="I176" s="90">
        <v>13992959522</v>
      </c>
      <c r="J176" s="97">
        <f>K176+P176+Q176+R176+S176+T176+U176+V176+W176</f>
        <v>195</v>
      </c>
      <c r="K176" s="98"/>
      <c r="L176" s="97"/>
      <c r="M176" s="97"/>
      <c r="N176" s="97"/>
      <c r="O176" s="97"/>
      <c r="P176" s="98">
        <v>195</v>
      </c>
      <c r="Q176" s="85"/>
      <c r="R176" s="85"/>
      <c r="S176" s="85"/>
      <c r="T176" s="85"/>
      <c r="U176" s="85"/>
      <c r="V176" s="85"/>
      <c r="W176" s="85"/>
      <c r="X176" s="24" t="s">
        <v>125</v>
      </c>
      <c r="Y176" s="24" t="s">
        <v>126</v>
      </c>
      <c r="Z176" s="24" t="s">
        <v>127</v>
      </c>
      <c r="AA176" s="24" t="s">
        <v>126</v>
      </c>
      <c r="AB176" s="24" t="s">
        <v>126</v>
      </c>
      <c r="AC176" s="24" t="s">
        <v>126</v>
      </c>
      <c r="AD176" s="24">
        <v>104</v>
      </c>
      <c r="AE176" s="24">
        <v>287</v>
      </c>
      <c r="AF176" s="24">
        <v>1493</v>
      </c>
      <c r="AG176" s="24" t="s">
        <v>524</v>
      </c>
      <c r="AH176" s="24" t="s">
        <v>731</v>
      </c>
    </row>
    <row r="177" ht="48" customHeight="1" spans="1:34">
      <c r="A177" s="19" t="s">
        <v>542</v>
      </c>
      <c r="B177" s="21" t="s">
        <v>740</v>
      </c>
      <c r="C177" s="21" t="s">
        <v>741</v>
      </c>
      <c r="D177" s="24" t="s">
        <v>132</v>
      </c>
      <c r="E177" s="24" t="s">
        <v>254</v>
      </c>
      <c r="F177" s="24">
        <v>2020</v>
      </c>
      <c r="G177" s="24" t="s">
        <v>729</v>
      </c>
      <c r="H177" s="24" t="s">
        <v>730</v>
      </c>
      <c r="I177" s="215">
        <v>13992959522</v>
      </c>
      <c r="J177" s="24">
        <f>K177+P177+Q177+R177+S177+T177+U177+V177+W177</f>
        <v>42</v>
      </c>
      <c r="K177" s="85"/>
      <c r="L177" s="24"/>
      <c r="M177" s="24"/>
      <c r="N177" s="24"/>
      <c r="O177" s="36"/>
      <c r="P177" s="85">
        <v>42</v>
      </c>
      <c r="Q177" s="85"/>
      <c r="R177" s="85"/>
      <c r="S177" s="85"/>
      <c r="T177" s="85"/>
      <c r="U177" s="85"/>
      <c r="V177" s="85"/>
      <c r="W177" s="85"/>
      <c r="X177" s="24" t="s">
        <v>125</v>
      </c>
      <c r="Y177" s="24" t="s">
        <v>126</v>
      </c>
      <c r="Z177" s="24" t="s">
        <v>127</v>
      </c>
      <c r="AA177" s="24" t="s">
        <v>126</v>
      </c>
      <c r="AB177" s="24" t="s">
        <v>126</v>
      </c>
      <c r="AC177" s="24" t="s">
        <v>126</v>
      </c>
      <c r="AD177" s="24">
        <v>86</v>
      </c>
      <c r="AE177" s="24">
        <v>246</v>
      </c>
      <c r="AF177" s="24">
        <v>1493</v>
      </c>
      <c r="AG177" s="24" t="s">
        <v>524</v>
      </c>
      <c r="AH177" s="24" t="s">
        <v>731</v>
      </c>
    </row>
    <row r="178" ht="57" customHeight="1" spans="1:34">
      <c r="A178" s="19" t="s">
        <v>547</v>
      </c>
      <c r="B178" s="21" t="s">
        <v>742</v>
      </c>
      <c r="C178" s="21" t="s">
        <v>743</v>
      </c>
      <c r="D178" s="24" t="s">
        <v>132</v>
      </c>
      <c r="E178" s="24" t="s">
        <v>254</v>
      </c>
      <c r="F178" s="24">
        <v>2020</v>
      </c>
      <c r="G178" s="24" t="s">
        <v>729</v>
      </c>
      <c r="H178" s="24" t="s">
        <v>730</v>
      </c>
      <c r="I178" s="215">
        <v>13992959522</v>
      </c>
      <c r="J178" s="24">
        <f>K178+P178+Q178+R178+S178+T178+U178+V178+W178</f>
        <v>77</v>
      </c>
      <c r="K178" s="85"/>
      <c r="L178" s="24"/>
      <c r="M178" s="24"/>
      <c r="N178" s="24"/>
      <c r="O178" s="36"/>
      <c r="P178" s="85">
        <v>77</v>
      </c>
      <c r="Q178" s="85"/>
      <c r="R178" s="85"/>
      <c r="S178" s="85"/>
      <c r="T178" s="85"/>
      <c r="U178" s="85"/>
      <c r="V178" s="85"/>
      <c r="W178" s="85"/>
      <c r="X178" s="24" t="s">
        <v>125</v>
      </c>
      <c r="Y178" s="24" t="s">
        <v>126</v>
      </c>
      <c r="Z178" s="24" t="s">
        <v>127</v>
      </c>
      <c r="AA178" s="24" t="s">
        <v>126</v>
      </c>
      <c r="AB178" s="24" t="s">
        <v>126</v>
      </c>
      <c r="AC178" s="24" t="s">
        <v>126</v>
      </c>
      <c r="AD178" s="24">
        <v>86</v>
      </c>
      <c r="AE178" s="24">
        <v>246</v>
      </c>
      <c r="AF178" s="24">
        <v>1493</v>
      </c>
      <c r="AG178" s="24" t="s">
        <v>524</v>
      </c>
      <c r="AH178" s="24" t="s">
        <v>731</v>
      </c>
    </row>
    <row r="179" ht="52" customHeight="1" spans="1:34">
      <c r="A179" s="19" t="s">
        <v>552</v>
      </c>
      <c r="B179" s="21" t="s">
        <v>744</v>
      </c>
      <c r="C179" s="21" t="s">
        <v>745</v>
      </c>
      <c r="D179" s="24" t="s">
        <v>132</v>
      </c>
      <c r="E179" s="24" t="s">
        <v>254</v>
      </c>
      <c r="F179" s="24">
        <v>2020</v>
      </c>
      <c r="G179" s="24" t="s">
        <v>729</v>
      </c>
      <c r="H179" s="24" t="s">
        <v>730</v>
      </c>
      <c r="I179" s="215">
        <v>13992959522</v>
      </c>
      <c r="J179" s="24">
        <f>K179+P179+Q179+R179+S179+T179+U179+V179+W179</f>
        <v>140</v>
      </c>
      <c r="K179" s="85"/>
      <c r="L179" s="24"/>
      <c r="M179" s="24"/>
      <c r="N179" s="24"/>
      <c r="O179" s="36"/>
      <c r="P179" s="85">
        <v>140</v>
      </c>
      <c r="Q179" s="85"/>
      <c r="R179" s="85"/>
      <c r="S179" s="85"/>
      <c r="T179" s="85"/>
      <c r="U179" s="85"/>
      <c r="V179" s="85"/>
      <c r="W179" s="85"/>
      <c r="X179" s="24" t="s">
        <v>125</v>
      </c>
      <c r="Y179" s="24" t="s">
        <v>126</v>
      </c>
      <c r="Z179" s="24" t="s">
        <v>127</v>
      </c>
      <c r="AA179" s="24" t="s">
        <v>126</v>
      </c>
      <c r="AB179" s="24" t="s">
        <v>126</v>
      </c>
      <c r="AC179" s="24" t="s">
        <v>126</v>
      </c>
      <c r="AD179" s="24">
        <v>86</v>
      </c>
      <c r="AE179" s="24">
        <v>246</v>
      </c>
      <c r="AF179" s="24">
        <v>1493</v>
      </c>
      <c r="AG179" s="24" t="s">
        <v>524</v>
      </c>
      <c r="AH179" s="24" t="s">
        <v>731</v>
      </c>
    </row>
    <row r="180" ht="52.5" customHeight="1" spans="1:34">
      <c r="A180" s="19" t="s">
        <v>556</v>
      </c>
      <c r="B180" s="169" t="s">
        <v>746</v>
      </c>
      <c r="C180" s="169" t="s">
        <v>747</v>
      </c>
      <c r="D180" s="36" t="s">
        <v>132</v>
      </c>
      <c r="E180" s="36" t="s">
        <v>254</v>
      </c>
      <c r="F180" s="36">
        <v>2020</v>
      </c>
      <c r="G180" s="36" t="s">
        <v>729</v>
      </c>
      <c r="H180" s="36" t="s">
        <v>730</v>
      </c>
      <c r="I180" s="90">
        <v>13992959522</v>
      </c>
      <c r="J180" s="97">
        <f>K180+P180+Q180+R180+S180+T180+U180+V180+W180</f>
        <v>156</v>
      </c>
      <c r="K180" s="98"/>
      <c r="L180" s="97"/>
      <c r="M180" s="97"/>
      <c r="N180" s="97"/>
      <c r="O180" s="97"/>
      <c r="P180" s="98">
        <v>156</v>
      </c>
      <c r="Q180" s="85"/>
      <c r="R180" s="85"/>
      <c r="S180" s="85"/>
      <c r="T180" s="85"/>
      <c r="U180" s="85"/>
      <c r="V180" s="85"/>
      <c r="W180" s="85"/>
      <c r="X180" s="36" t="s">
        <v>125</v>
      </c>
      <c r="Y180" s="36" t="s">
        <v>126</v>
      </c>
      <c r="Z180" s="36" t="s">
        <v>127</v>
      </c>
      <c r="AA180" s="36" t="s">
        <v>126</v>
      </c>
      <c r="AB180" s="36" t="s">
        <v>126</v>
      </c>
      <c r="AC180" s="36" t="s">
        <v>126</v>
      </c>
      <c r="AD180" s="36">
        <v>86</v>
      </c>
      <c r="AE180" s="36">
        <v>246</v>
      </c>
      <c r="AF180" s="36">
        <v>1493</v>
      </c>
      <c r="AG180" s="36" t="s">
        <v>524</v>
      </c>
      <c r="AH180" s="36" t="s">
        <v>731</v>
      </c>
    </row>
    <row r="181" ht="36.75" customHeight="1" spans="1:34">
      <c r="A181" s="19" t="s">
        <v>561</v>
      </c>
      <c r="B181" s="21" t="s">
        <v>748</v>
      </c>
      <c r="C181" s="21" t="s">
        <v>749</v>
      </c>
      <c r="D181" s="24" t="s">
        <v>212</v>
      </c>
      <c r="E181" s="24" t="s">
        <v>750</v>
      </c>
      <c r="F181" s="24">
        <v>2020</v>
      </c>
      <c r="G181" s="24" t="s">
        <v>729</v>
      </c>
      <c r="H181" s="24" t="s">
        <v>730</v>
      </c>
      <c r="I181" s="215">
        <v>13992959522</v>
      </c>
      <c r="J181" s="24">
        <f>K181+P181+Q181+R181+S181+T181+U181+V181+W181</f>
        <v>217</v>
      </c>
      <c r="K181" s="85"/>
      <c r="L181" s="24"/>
      <c r="M181" s="24"/>
      <c r="N181" s="24"/>
      <c r="O181" s="36"/>
      <c r="P181" s="85">
        <v>217</v>
      </c>
      <c r="Q181" s="85"/>
      <c r="R181" s="85"/>
      <c r="S181" s="85"/>
      <c r="T181" s="85"/>
      <c r="U181" s="85"/>
      <c r="V181" s="85"/>
      <c r="W181" s="85"/>
      <c r="X181" s="24" t="s">
        <v>125</v>
      </c>
      <c r="Y181" s="24" t="s">
        <v>126</v>
      </c>
      <c r="Z181" s="24" t="s">
        <v>127</v>
      </c>
      <c r="AA181" s="24" t="s">
        <v>126</v>
      </c>
      <c r="AB181" s="24" t="s">
        <v>126</v>
      </c>
      <c r="AC181" s="24" t="s">
        <v>126</v>
      </c>
      <c r="AD181" s="24">
        <v>78</v>
      </c>
      <c r="AE181" s="24">
        <v>189</v>
      </c>
      <c r="AF181" s="24">
        <v>788</v>
      </c>
      <c r="AG181" s="24" t="s">
        <v>524</v>
      </c>
      <c r="AH181" s="24" t="s">
        <v>731</v>
      </c>
    </row>
    <row r="182" ht="44.25" customHeight="1" spans="1:34">
      <c r="A182" s="19" t="s">
        <v>565</v>
      </c>
      <c r="B182" s="21" t="s">
        <v>751</v>
      </c>
      <c r="C182" s="21" t="s">
        <v>752</v>
      </c>
      <c r="D182" s="24" t="s">
        <v>212</v>
      </c>
      <c r="E182" s="24" t="s">
        <v>753</v>
      </c>
      <c r="F182" s="24">
        <v>2020</v>
      </c>
      <c r="G182" s="24" t="s">
        <v>729</v>
      </c>
      <c r="H182" s="24" t="s">
        <v>730</v>
      </c>
      <c r="I182" s="215">
        <v>13992959522</v>
      </c>
      <c r="J182" s="24">
        <f>K182+P182+Q182+R182+S182+T182+U182+V182+W182</f>
        <v>70</v>
      </c>
      <c r="K182" s="85"/>
      <c r="L182" s="24"/>
      <c r="M182" s="24"/>
      <c r="N182" s="24"/>
      <c r="O182" s="36"/>
      <c r="P182" s="85">
        <v>70</v>
      </c>
      <c r="Q182" s="85"/>
      <c r="R182" s="85"/>
      <c r="S182" s="85"/>
      <c r="T182" s="85"/>
      <c r="U182" s="85"/>
      <c r="V182" s="85"/>
      <c r="W182" s="85"/>
      <c r="X182" s="24" t="s">
        <v>125</v>
      </c>
      <c r="Y182" s="24" t="s">
        <v>126</v>
      </c>
      <c r="Z182" s="24" t="s">
        <v>127</v>
      </c>
      <c r="AA182" s="24" t="s">
        <v>126</v>
      </c>
      <c r="AB182" s="24" t="s">
        <v>126</v>
      </c>
      <c r="AC182" s="24" t="s">
        <v>126</v>
      </c>
      <c r="AD182" s="24">
        <v>69</v>
      </c>
      <c r="AE182" s="24">
        <v>177</v>
      </c>
      <c r="AF182" s="24">
        <v>1133</v>
      </c>
      <c r="AG182" s="24" t="s">
        <v>524</v>
      </c>
      <c r="AH182" s="24" t="s">
        <v>731</v>
      </c>
    </row>
    <row r="183" ht="36.75" customHeight="1" spans="1:34">
      <c r="A183" s="19" t="s">
        <v>569</v>
      </c>
      <c r="B183" s="21" t="s">
        <v>754</v>
      </c>
      <c r="C183" s="21" t="s">
        <v>745</v>
      </c>
      <c r="D183" s="24" t="s">
        <v>212</v>
      </c>
      <c r="E183" s="24" t="s">
        <v>755</v>
      </c>
      <c r="F183" s="24">
        <v>2020</v>
      </c>
      <c r="G183" s="24" t="s">
        <v>729</v>
      </c>
      <c r="H183" s="24" t="s">
        <v>730</v>
      </c>
      <c r="I183" s="215">
        <v>13992959522</v>
      </c>
      <c r="J183" s="24">
        <f>K183+P183+Q183+R183+S183+T183+U183+V183+W183</f>
        <v>140</v>
      </c>
      <c r="K183" s="85"/>
      <c r="L183" s="24"/>
      <c r="M183" s="24"/>
      <c r="N183" s="24"/>
      <c r="O183" s="36"/>
      <c r="P183" s="85">
        <v>140</v>
      </c>
      <c r="Q183" s="85"/>
      <c r="R183" s="85"/>
      <c r="S183" s="85"/>
      <c r="T183" s="85"/>
      <c r="U183" s="85"/>
      <c r="V183" s="85"/>
      <c r="W183" s="85"/>
      <c r="X183" s="24" t="s">
        <v>125</v>
      </c>
      <c r="Y183" s="24" t="s">
        <v>126</v>
      </c>
      <c r="Z183" s="24" t="s">
        <v>127</v>
      </c>
      <c r="AA183" s="24" t="s">
        <v>126</v>
      </c>
      <c r="AB183" s="24" t="s">
        <v>126</v>
      </c>
      <c r="AC183" s="24" t="s">
        <v>126</v>
      </c>
      <c r="AD183" s="24">
        <v>46</v>
      </c>
      <c r="AE183" s="24">
        <v>113</v>
      </c>
      <c r="AF183" s="24">
        <v>779</v>
      </c>
      <c r="AG183" s="24" t="s">
        <v>524</v>
      </c>
      <c r="AH183" s="24" t="s">
        <v>731</v>
      </c>
    </row>
    <row r="184" ht="48" customHeight="1" spans="1:34">
      <c r="A184" s="19" t="s">
        <v>574</v>
      </c>
      <c r="B184" s="169" t="s">
        <v>756</v>
      </c>
      <c r="C184" s="169" t="s">
        <v>733</v>
      </c>
      <c r="D184" s="36" t="s">
        <v>181</v>
      </c>
      <c r="E184" s="36" t="s">
        <v>182</v>
      </c>
      <c r="F184" s="36">
        <v>2020</v>
      </c>
      <c r="G184" s="36" t="s">
        <v>729</v>
      </c>
      <c r="H184" s="36" t="s">
        <v>730</v>
      </c>
      <c r="I184" s="90">
        <v>13992959522</v>
      </c>
      <c r="J184" s="97">
        <f>K184+P184+Q184+R184+S184+T184+U184+V184+W184</f>
        <v>149.5</v>
      </c>
      <c r="K184" s="98"/>
      <c r="L184" s="97"/>
      <c r="M184" s="97"/>
      <c r="N184" s="97"/>
      <c r="O184" s="97"/>
      <c r="P184" s="98">
        <v>149.5</v>
      </c>
      <c r="Q184" s="85"/>
      <c r="R184" s="85"/>
      <c r="S184" s="85"/>
      <c r="T184" s="85"/>
      <c r="U184" s="85"/>
      <c r="V184" s="85"/>
      <c r="W184" s="85"/>
      <c r="X184" s="24" t="s">
        <v>125</v>
      </c>
      <c r="Y184" s="24" t="s">
        <v>126</v>
      </c>
      <c r="Z184" s="24" t="s">
        <v>127</v>
      </c>
      <c r="AA184" s="24" t="s">
        <v>126</v>
      </c>
      <c r="AB184" s="24" t="s">
        <v>126</v>
      </c>
      <c r="AC184" s="24" t="s">
        <v>126</v>
      </c>
      <c r="AD184" s="24">
        <v>68</v>
      </c>
      <c r="AE184" s="24">
        <v>214</v>
      </c>
      <c r="AF184" s="24">
        <v>3257</v>
      </c>
      <c r="AG184" s="24" t="s">
        <v>524</v>
      </c>
      <c r="AH184" s="24" t="s">
        <v>731</v>
      </c>
    </row>
    <row r="185" ht="60" customHeight="1" spans="1:34">
      <c r="A185" s="19" t="s">
        <v>579</v>
      </c>
      <c r="B185" s="169" t="s">
        <v>757</v>
      </c>
      <c r="C185" s="169" t="s">
        <v>758</v>
      </c>
      <c r="D185" s="36" t="s">
        <v>181</v>
      </c>
      <c r="E185" s="36" t="s">
        <v>759</v>
      </c>
      <c r="F185" s="36">
        <v>2020</v>
      </c>
      <c r="G185" s="36" t="s">
        <v>729</v>
      </c>
      <c r="H185" s="36" t="s">
        <v>730</v>
      </c>
      <c r="I185" s="90">
        <v>13992959522</v>
      </c>
      <c r="J185" s="97">
        <f>K185+P185+Q185+R185+S185+T185+U185+V185+W185</f>
        <v>169</v>
      </c>
      <c r="K185" s="98"/>
      <c r="L185" s="97"/>
      <c r="M185" s="97"/>
      <c r="N185" s="97"/>
      <c r="O185" s="97"/>
      <c r="P185" s="98">
        <v>169</v>
      </c>
      <c r="Q185" s="85"/>
      <c r="R185" s="85"/>
      <c r="S185" s="85"/>
      <c r="T185" s="85"/>
      <c r="U185" s="85"/>
      <c r="V185" s="85"/>
      <c r="W185" s="85"/>
      <c r="X185" s="24" t="s">
        <v>125</v>
      </c>
      <c r="Y185" s="24" t="s">
        <v>126</v>
      </c>
      <c r="Z185" s="24" t="s">
        <v>127</v>
      </c>
      <c r="AA185" s="24" t="s">
        <v>126</v>
      </c>
      <c r="AB185" s="24" t="s">
        <v>126</v>
      </c>
      <c r="AC185" s="24" t="s">
        <v>126</v>
      </c>
      <c r="AD185" s="24">
        <v>57</v>
      </c>
      <c r="AE185" s="24">
        <v>209</v>
      </c>
      <c r="AF185" s="24">
        <v>851</v>
      </c>
      <c r="AG185" s="24" t="s">
        <v>524</v>
      </c>
      <c r="AH185" s="24" t="s">
        <v>731</v>
      </c>
    </row>
    <row r="186" ht="55.5" customHeight="1" spans="1:34">
      <c r="A186" s="19" t="s">
        <v>583</v>
      </c>
      <c r="B186" s="21" t="s">
        <v>760</v>
      </c>
      <c r="C186" s="21" t="s">
        <v>761</v>
      </c>
      <c r="D186" s="24" t="s">
        <v>181</v>
      </c>
      <c r="E186" s="24" t="s">
        <v>759</v>
      </c>
      <c r="F186" s="24">
        <v>2020</v>
      </c>
      <c r="G186" s="24" t="s">
        <v>729</v>
      </c>
      <c r="H186" s="24" t="s">
        <v>730</v>
      </c>
      <c r="I186" s="215">
        <v>13992959522</v>
      </c>
      <c r="J186" s="24">
        <f>K186+P186+Q186+R186+S186+T186+U186+V186+W186</f>
        <v>21</v>
      </c>
      <c r="K186" s="85"/>
      <c r="L186" s="24"/>
      <c r="M186" s="24"/>
      <c r="N186" s="24"/>
      <c r="O186" s="36"/>
      <c r="P186" s="85">
        <v>21</v>
      </c>
      <c r="Q186" s="85"/>
      <c r="R186" s="85"/>
      <c r="S186" s="85"/>
      <c r="T186" s="85"/>
      <c r="U186" s="85"/>
      <c r="V186" s="85"/>
      <c r="W186" s="85"/>
      <c r="X186" s="24" t="s">
        <v>125</v>
      </c>
      <c r="Y186" s="24" t="s">
        <v>126</v>
      </c>
      <c r="Z186" s="24" t="s">
        <v>127</v>
      </c>
      <c r="AA186" s="24" t="s">
        <v>126</v>
      </c>
      <c r="AB186" s="24" t="s">
        <v>126</v>
      </c>
      <c r="AC186" s="24" t="s">
        <v>126</v>
      </c>
      <c r="AD186" s="24">
        <v>57</v>
      </c>
      <c r="AE186" s="24">
        <v>209</v>
      </c>
      <c r="AF186" s="24">
        <v>851</v>
      </c>
      <c r="AG186" s="24" t="s">
        <v>524</v>
      </c>
      <c r="AH186" s="24" t="s">
        <v>731</v>
      </c>
    </row>
    <row r="187" ht="51" customHeight="1" spans="1:34">
      <c r="A187" s="19" t="s">
        <v>587</v>
      </c>
      <c r="B187" s="21" t="s">
        <v>762</v>
      </c>
      <c r="C187" s="21" t="s">
        <v>747</v>
      </c>
      <c r="D187" s="24" t="s">
        <v>181</v>
      </c>
      <c r="E187" s="24" t="s">
        <v>759</v>
      </c>
      <c r="F187" s="24">
        <v>2020</v>
      </c>
      <c r="G187" s="24" t="s">
        <v>729</v>
      </c>
      <c r="H187" s="24" t="s">
        <v>730</v>
      </c>
      <c r="I187" s="215">
        <v>13992959522</v>
      </c>
      <c r="J187" s="24">
        <f>K187+P187+Q187+R187+S187+T187+U187+V187+W187</f>
        <v>245</v>
      </c>
      <c r="K187" s="85"/>
      <c r="L187" s="24"/>
      <c r="M187" s="24"/>
      <c r="N187" s="24"/>
      <c r="O187" s="36"/>
      <c r="P187" s="85">
        <v>245</v>
      </c>
      <c r="Q187" s="85"/>
      <c r="R187" s="85"/>
      <c r="S187" s="85"/>
      <c r="T187" s="85"/>
      <c r="U187" s="85"/>
      <c r="V187" s="85"/>
      <c r="W187" s="85"/>
      <c r="X187" s="24" t="s">
        <v>125</v>
      </c>
      <c r="Y187" s="24" t="s">
        <v>126</v>
      </c>
      <c r="Z187" s="24" t="s">
        <v>127</v>
      </c>
      <c r="AA187" s="24" t="s">
        <v>126</v>
      </c>
      <c r="AB187" s="24" t="s">
        <v>126</v>
      </c>
      <c r="AC187" s="24" t="s">
        <v>126</v>
      </c>
      <c r="AD187" s="24">
        <v>57</v>
      </c>
      <c r="AE187" s="24">
        <v>209</v>
      </c>
      <c r="AF187" s="24">
        <v>851</v>
      </c>
      <c r="AG187" s="24" t="s">
        <v>524</v>
      </c>
      <c r="AH187" s="24" t="s">
        <v>731</v>
      </c>
    </row>
    <row r="188" ht="36.75" customHeight="1" spans="1:34">
      <c r="A188" s="19" t="s">
        <v>591</v>
      </c>
      <c r="B188" s="21" t="s">
        <v>763</v>
      </c>
      <c r="C188" s="21" t="s">
        <v>752</v>
      </c>
      <c r="D188" s="24" t="s">
        <v>181</v>
      </c>
      <c r="E188" s="24" t="s">
        <v>197</v>
      </c>
      <c r="F188" s="24">
        <v>2020</v>
      </c>
      <c r="G188" s="24" t="s">
        <v>729</v>
      </c>
      <c r="H188" s="24" t="s">
        <v>730</v>
      </c>
      <c r="I188" s="215">
        <v>13992959522</v>
      </c>
      <c r="J188" s="24">
        <f>K188+P188+Q188+R188+S188+T188+U188+V188+W188</f>
        <v>70</v>
      </c>
      <c r="K188" s="85"/>
      <c r="L188" s="24"/>
      <c r="M188" s="24"/>
      <c r="N188" s="24"/>
      <c r="O188" s="36"/>
      <c r="P188" s="85">
        <v>70</v>
      </c>
      <c r="Q188" s="85"/>
      <c r="R188" s="85"/>
      <c r="S188" s="85"/>
      <c r="T188" s="85"/>
      <c r="U188" s="85"/>
      <c r="V188" s="85"/>
      <c r="W188" s="85"/>
      <c r="X188" s="24" t="s">
        <v>125</v>
      </c>
      <c r="Y188" s="24" t="s">
        <v>126</v>
      </c>
      <c r="Z188" s="24" t="s">
        <v>127</v>
      </c>
      <c r="AA188" s="24" t="s">
        <v>126</v>
      </c>
      <c r="AB188" s="24" t="s">
        <v>126</v>
      </c>
      <c r="AC188" s="24" t="s">
        <v>126</v>
      </c>
      <c r="AD188" s="24">
        <v>105</v>
      </c>
      <c r="AE188" s="24">
        <v>296</v>
      </c>
      <c r="AF188" s="24">
        <v>1625</v>
      </c>
      <c r="AG188" s="24" t="s">
        <v>524</v>
      </c>
      <c r="AH188" s="24" t="s">
        <v>731</v>
      </c>
    </row>
    <row r="189" ht="36.75" customHeight="1" spans="1:34">
      <c r="A189" s="19" t="s">
        <v>595</v>
      </c>
      <c r="B189" s="21" t="s">
        <v>764</v>
      </c>
      <c r="C189" s="21" t="s">
        <v>765</v>
      </c>
      <c r="D189" s="24" t="s">
        <v>181</v>
      </c>
      <c r="E189" s="24" t="s">
        <v>197</v>
      </c>
      <c r="F189" s="24">
        <v>2020</v>
      </c>
      <c r="G189" s="24" t="s">
        <v>729</v>
      </c>
      <c r="H189" s="24" t="s">
        <v>730</v>
      </c>
      <c r="I189" s="215">
        <v>13992959522</v>
      </c>
      <c r="J189" s="24">
        <f>K189+P189+Q189+R189+S189+T189+U189+V189+W189</f>
        <v>35</v>
      </c>
      <c r="K189" s="85"/>
      <c r="L189" s="24"/>
      <c r="M189" s="24"/>
      <c r="N189" s="24"/>
      <c r="O189" s="36"/>
      <c r="P189" s="85">
        <v>35</v>
      </c>
      <c r="Q189" s="85"/>
      <c r="R189" s="85"/>
      <c r="S189" s="85"/>
      <c r="T189" s="85"/>
      <c r="U189" s="85"/>
      <c r="V189" s="85"/>
      <c r="W189" s="85"/>
      <c r="X189" s="24" t="s">
        <v>125</v>
      </c>
      <c r="Y189" s="24" t="s">
        <v>126</v>
      </c>
      <c r="Z189" s="24" t="s">
        <v>127</v>
      </c>
      <c r="AA189" s="24" t="s">
        <v>126</v>
      </c>
      <c r="AB189" s="24" t="s">
        <v>126</v>
      </c>
      <c r="AC189" s="24" t="s">
        <v>126</v>
      </c>
      <c r="AD189" s="24">
        <v>105</v>
      </c>
      <c r="AE189" s="24">
        <v>296</v>
      </c>
      <c r="AF189" s="24">
        <v>1625</v>
      </c>
      <c r="AG189" s="24" t="s">
        <v>524</v>
      </c>
      <c r="AH189" s="24" t="s">
        <v>731</v>
      </c>
    </row>
    <row r="190" ht="36.75" customHeight="1" spans="1:34">
      <c r="A190" s="19" t="s">
        <v>599</v>
      </c>
      <c r="B190" s="21" t="s">
        <v>766</v>
      </c>
      <c r="C190" s="21" t="s">
        <v>767</v>
      </c>
      <c r="D190" s="24" t="s">
        <v>158</v>
      </c>
      <c r="E190" s="24" t="s">
        <v>768</v>
      </c>
      <c r="F190" s="24">
        <v>2020</v>
      </c>
      <c r="G190" s="24" t="s">
        <v>729</v>
      </c>
      <c r="H190" s="24" t="s">
        <v>730</v>
      </c>
      <c r="I190" s="215">
        <v>13992959522</v>
      </c>
      <c r="J190" s="24">
        <f>K190+P190+Q190+R190+S190+T190+U190+V190+W190</f>
        <v>154</v>
      </c>
      <c r="K190" s="85"/>
      <c r="L190" s="24"/>
      <c r="M190" s="24"/>
      <c r="N190" s="24"/>
      <c r="O190" s="36"/>
      <c r="P190" s="85">
        <v>154</v>
      </c>
      <c r="Q190" s="85"/>
      <c r="R190" s="85"/>
      <c r="S190" s="85"/>
      <c r="T190" s="85"/>
      <c r="U190" s="85"/>
      <c r="V190" s="85"/>
      <c r="W190" s="85"/>
      <c r="X190" s="24" t="s">
        <v>125</v>
      </c>
      <c r="Y190" s="24" t="s">
        <v>126</v>
      </c>
      <c r="Z190" s="24" t="s">
        <v>127</v>
      </c>
      <c r="AA190" s="24" t="s">
        <v>126</v>
      </c>
      <c r="AB190" s="24" t="s">
        <v>126</v>
      </c>
      <c r="AC190" s="24" t="s">
        <v>126</v>
      </c>
      <c r="AD190" s="24">
        <v>60</v>
      </c>
      <c r="AE190" s="24">
        <v>186</v>
      </c>
      <c r="AF190" s="24">
        <v>894</v>
      </c>
      <c r="AG190" s="24" t="s">
        <v>524</v>
      </c>
      <c r="AH190" s="24" t="s">
        <v>731</v>
      </c>
    </row>
    <row r="191" ht="54" customHeight="1" spans="1:34">
      <c r="A191" s="19" t="s">
        <v>604</v>
      </c>
      <c r="B191" s="21" t="s">
        <v>769</v>
      </c>
      <c r="C191" s="21" t="s">
        <v>770</v>
      </c>
      <c r="D191" s="24" t="s">
        <v>158</v>
      </c>
      <c r="E191" s="24" t="s">
        <v>304</v>
      </c>
      <c r="F191" s="24">
        <v>2020</v>
      </c>
      <c r="G191" s="24" t="s">
        <v>729</v>
      </c>
      <c r="H191" s="24" t="s">
        <v>730</v>
      </c>
      <c r="I191" s="215">
        <v>13992959522</v>
      </c>
      <c r="J191" s="24">
        <f>K191+P191+Q191+R191+S191+T191+U191+V191+W191</f>
        <v>105</v>
      </c>
      <c r="K191" s="85"/>
      <c r="L191" s="24"/>
      <c r="M191" s="24"/>
      <c r="N191" s="24"/>
      <c r="O191" s="36"/>
      <c r="P191" s="85">
        <v>105</v>
      </c>
      <c r="Q191" s="85"/>
      <c r="R191" s="85"/>
      <c r="S191" s="85"/>
      <c r="T191" s="85"/>
      <c r="U191" s="85"/>
      <c r="V191" s="85"/>
      <c r="W191" s="85"/>
      <c r="X191" s="24" t="s">
        <v>125</v>
      </c>
      <c r="Y191" s="24" t="s">
        <v>126</v>
      </c>
      <c r="Z191" s="24" t="s">
        <v>127</v>
      </c>
      <c r="AA191" s="24" t="s">
        <v>126</v>
      </c>
      <c r="AB191" s="24" t="s">
        <v>126</v>
      </c>
      <c r="AC191" s="24" t="s">
        <v>126</v>
      </c>
      <c r="AD191" s="24">
        <v>16</v>
      </c>
      <c r="AE191" s="24">
        <v>40</v>
      </c>
      <c r="AF191" s="24">
        <v>684</v>
      </c>
      <c r="AG191" s="24" t="s">
        <v>524</v>
      </c>
      <c r="AH191" s="24" t="s">
        <v>731</v>
      </c>
    </row>
    <row r="192" ht="52.5" customHeight="1" spans="1:34">
      <c r="A192" s="19" t="s">
        <v>609</v>
      </c>
      <c r="B192" s="21" t="s">
        <v>771</v>
      </c>
      <c r="C192" s="21" t="s">
        <v>772</v>
      </c>
      <c r="D192" s="24" t="s">
        <v>158</v>
      </c>
      <c r="E192" s="24" t="s">
        <v>773</v>
      </c>
      <c r="F192" s="24">
        <v>2020</v>
      </c>
      <c r="G192" s="24" t="s">
        <v>729</v>
      </c>
      <c r="H192" s="24" t="s">
        <v>730</v>
      </c>
      <c r="I192" s="215">
        <v>13992959522</v>
      </c>
      <c r="J192" s="24">
        <f>K192+P192+Q192+R192+S192+T192+U192+V192+W192</f>
        <v>196</v>
      </c>
      <c r="K192" s="85"/>
      <c r="L192" s="24"/>
      <c r="M192" s="24"/>
      <c r="N192" s="24"/>
      <c r="O192" s="36"/>
      <c r="P192" s="85">
        <v>196</v>
      </c>
      <c r="Q192" s="85"/>
      <c r="R192" s="85"/>
      <c r="S192" s="85"/>
      <c r="T192" s="85"/>
      <c r="U192" s="85"/>
      <c r="V192" s="85"/>
      <c r="W192" s="85"/>
      <c r="X192" s="24" t="s">
        <v>125</v>
      </c>
      <c r="Y192" s="24" t="s">
        <v>126</v>
      </c>
      <c r="Z192" s="24" t="s">
        <v>127</v>
      </c>
      <c r="AA192" s="24" t="s">
        <v>126</v>
      </c>
      <c r="AB192" s="24" t="s">
        <v>126</v>
      </c>
      <c r="AC192" s="24" t="s">
        <v>126</v>
      </c>
      <c r="AD192" s="24">
        <v>27</v>
      </c>
      <c r="AE192" s="24">
        <v>56</v>
      </c>
      <c r="AF192" s="24">
        <v>812</v>
      </c>
      <c r="AG192" s="24" t="s">
        <v>524</v>
      </c>
      <c r="AH192" s="24" t="s">
        <v>731</v>
      </c>
    </row>
    <row r="193" ht="42.75" customHeight="1" spans="1:34">
      <c r="A193" s="19" t="s">
        <v>613</v>
      </c>
      <c r="B193" s="21" t="s">
        <v>774</v>
      </c>
      <c r="C193" s="21" t="s">
        <v>747</v>
      </c>
      <c r="D193" s="24" t="s">
        <v>158</v>
      </c>
      <c r="E193" s="24" t="s">
        <v>559</v>
      </c>
      <c r="F193" s="24">
        <v>2020</v>
      </c>
      <c r="G193" s="24" t="s">
        <v>729</v>
      </c>
      <c r="H193" s="24" t="s">
        <v>730</v>
      </c>
      <c r="I193" s="215">
        <v>13992959522</v>
      </c>
      <c r="J193" s="24">
        <f>K193+P193+Q193+R193+S193+T193+U193+V193+W193</f>
        <v>245</v>
      </c>
      <c r="K193" s="85"/>
      <c r="L193" s="24"/>
      <c r="M193" s="24"/>
      <c r="N193" s="24"/>
      <c r="O193" s="36"/>
      <c r="P193" s="85">
        <v>245</v>
      </c>
      <c r="Q193" s="85"/>
      <c r="R193" s="85"/>
      <c r="S193" s="85"/>
      <c r="T193" s="85"/>
      <c r="U193" s="85"/>
      <c r="V193" s="85"/>
      <c r="W193" s="85"/>
      <c r="X193" s="24" t="s">
        <v>125</v>
      </c>
      <c r="Y193" s="24" t="s">
        <v>126</v>
      </c>
      <c r="Z193" s="24" t="s">
        <v>127</v>
      </c>
      <c r="AA193" s="24" t="s">
        <v>126</v>
      </c>
      <c r="AB193" s="24" t="s">
        <v>126</v>
      </c>
      <c r="AC193" s="24" t="s">
        <v>126</v>
      </c>
      <c r="AD193" s="24">
        <v>86</v>
      </c>
      <c r="AE193" s="24">
        <v>280</v>
      </c>
      <c r="AF193" s="24">
        <v>1997</v>
      </c>
      <c r="AG193" s="24" t="s">
        <v>524</v>
      </c>
      <c r="AH193" s="24" t="s">
        <v>731</v>
      </c>
    </row>
    <row r="194" ht="42.75" customHeight="1" spans="1:34">
      <c r="A194" s="19" t="s">
        <v>618</v>
      </c>
      <c r="B194" s="21" t="s">
        <v>775</v>
      </c>
      <c r="C194" s="21" t="s">
        <v>776</v>
      </c>
      <c r="D194" s="24" t="s">
        <v>152</v>
      </c>
      <c r="E194" s="24" t="s">
        <v>153</v>
      </c>
      <c r="F194" s="24">
        <v>2020</v>
      </c>
      <c r="G194" s="24" t="s">
        <v>729</v>
      </c>
      <c r="H194" s="24" t="s">
        <v>730</v>
      </c>
      <c r="I194" s="215">
        <v>13992959522</v>
      </c>
      <c r="J194" s="24">
        <f>K194+P194+Q194+R194+S194+T194+U194+V194+W194</f>
        <v>14</v>
      </c>
      <c r="K194" s="85"/>
      <c r="L194" s="24"/>
      <c r="M194" s="24"/>
      <c r="N194" s="24"/>
      <c r="O194" s="36"/>
      <c r="P194" s="85">
        <v>14</v>
      </c>
      <c r="Q194" s="85"/>
      <c r="R194" s="85"/>
      <c r="S194" s="85"/>
      <c r="T194" s="85"/>
      <c r="U194" s="85"/>
      <c r="V194" s="85"/>
      <c r="W194" s="85"/>
      <c r="X194" s="24" t="s">
        <v>125</v>
      </c>
      <c r="Y194" s="24" t="s">
        <v>126</v>
      </c>
      <c r="Z194" s="24" t="s">
        <v>127</v>
      </c>
      <c r="AA194" s="24" t="s">
        <v>126</v>
      </c>
      <c r="AB194" s="24" t="s">
        <v>126</v>
      </c>
      <c r="AC194" s="24" t="s">
        <v>126</v>
      </c>
      <c r="AD194" s="24">
        <v>63</v>
      </c>
      <c r="AE194" s="24">
        <v>217</v>
      </c>
      <c r="AF194" s="24">
        <v>1836</v>
      </c>
      <c r="AG194" s="24" t="s">
        <v>524</v>
      </c>
      <c r="AH194" s="24" t="s">
        <v>731</v>
      </c>
    </row>
    <row r="195" ht="42.75" customHeight="1" spans="1:34">
      <c r="A195" s="19" t="s">
        <v>624</v>
      </c>
      <c r="B195" s="21" t="s">
        <v>777</v>
      </c>
      <c r="C195" s="21" t="s">
        <v>778</v>
      </c>
      <c r="D195" s="24" t="s">
        <v>152</v>
      </c>
      <c r="E195" s="24" t="s">
        <v>153</v>
      </c>
      <c r="F195" s="24">
        <v>2020</v>
      </c>
      <c r="G195" s="24" t="s">
        <v>729</v>
      </c>
      <c r="H195" s="24" t="s">
        <v>730</v>
      </c>
      <c r="I195" s="215">
        <v>13992959522</v>
      </c>
      <c r="J195" s="24">
        <f>K195+P195+Q195+R195+S195+T195+U195+V195+W195</f>
        <v>175</v>
      </c>
      <c r="K195" s="85"/>
      <c r="L195" s="24"/>
      <c r="M195" s="24"/>
      <c r="N195" s="24"/>
      <c r="O195" s="36"/>
      <c r="P195" s="85">
        <v>175</v>
      </c>
      <c r="Q195" s="85"/>
      <c r="R195" s="85"/>
      <c r="S195" s="85"/>
      <c r="T195" s="85"/>
      <c r="U195" s="85"/>
      <c r="V195" s="85"/>
      <c r="W195" s="85"/>
      <c r="X195" s="24" t="s">
        <v>125</v>
      </c>
      <c r="Y195" s="24" t="s">
        <v>126</v>
      </c>
      <c r="Z195" s="24" t="s">
        <v>127</v>
      </c>
      <c r="AA195" s="24" t="s">
        <v>126</v>
      </c>
      <c r="AB195" s="24" t="s">
        <v>126</v>
      </c>
      <c r="AC195" s="24" t="s">
        <v>126</v>
      </c>
      <c r="AD195" s="24">
        <v>63</v>
      </c>
      <c r="AE195" s="24">
        <v>217</v>
      </c>
      <c r="AF195" s="24">
        <v>1836</v>
      </c>
      <c r="AG195" s="24" t="s">
        <v>524</v>
      </c>
      <c r="AH195" s="24" t="s">
        <v>731</v>
      </c>
    </row>
    <row r="196" ht="42.75" customHeight="1" spans="1:34">
      <c r="A196" s="19" t="s">
        <v>629</v>
      </c>
      <c r="B196" s="169" t="s">
        <v>779</v>
      </c>
      <c r="C196" s="169" t="s">
        <v>752</v>
      </c>
      <c r="D196" s="36" t="s">
        <v>152</v>
      </c>
      <c r="E196" s="36" t="s">
        <v>218</v>
      </c>
      <c r="F196" s="36">
        <v>2020</v>
      </c>
      <c r="G196" s="36" t="s">
        <v>729</v>
      </c>
      <c r="H196" s="36" t="s">
        <v>730</v>
      </c>
      <c r="I196" s="90">
        <v>13992959522</v>
      </c>
      <c r="J196" s="97">
        <f>K196+P196+Q196+R196+S196+T196+U196+V196+W196</f>
        <v>130</v>
      </c>
      <c r="K196" s="98"/>
      <c r="L196" s="97"/>
      <c r="M196" s="97"/>
      <c r="N196" s="97"/>
      <c r="O196" s="97"/>
      <c r="P196" s="98">
        <v>130</v>
      </c>
      <c r="Q196" s="85"/>
      <c r="R196" s="85"/>
      <c r="S196" s="85"/>
      <c r="T196" s="85"/>
      <c r="U196" s="85"/>
      <c r="V196" s="85"/>
      <c r="W196" s="85"/>
      <c r="X196" s="24" t="s">
        <v>125</v>
      </c>
      <c r="Y196" s="24" t="s">
        <v>126</v>
      </c>
      <c r="Z196" s="24" t="s">
        <v>127</v>
      </c>
      <c r="AA196" s="24" t="s">
        <v>126</v>
      </c>
      <c r="AB196" s="24" t="s">
        <v>126</v>
      </c>
      <c r="AC196" s="24" t="s">
        <v>126</v>
      </c>
      <c r="AD196" s="24">
        <v>70</v>
      </c>
      <c r="AE196" s="24">
        <v>193</v>
      </c>
      <c r="AF196" s="24">
        <v>1567</v>
      </c>
      <c r="AG196" s="24" t="s">
        <v>780</v>
      </c>
      <c r="AH196" s="24" t="s">
        <v>731</v>
      </c>
    </row>
    <row r="197" ht="42.75" customHeight="1" spans="1:34">
      <c r="A197" s="19" t="s">
        <v>633</v>
      </c>
      <c r="B197" s="169" t="s">
        <v>781</v>
      </c>
      <c r="C197" s="169" t="s">
        <v>782</v>
      </c>
      <c r="D197" s="36" t="s">
        <v>152</v>
      </c>
      <c r="E197" s="36" t="s">
        <v>218</v>
      </c>
      <c r="F197" s="36">
        <v>2020</v>
      </c>
      <c r="G197" s="36" t="s">
        <v>729</v>
      </c>
      <c r="H197" s="36" t="s">
        <v>730</v>
      </c>
      <c r="I197" s="90">
        <v>13992959522</v>
      </c>
      <c r="J197" s="97">
        <f>K197+P197+Q197+R197+S197+T197+U197+V197+W197</f>
        <v>305</v>
      </c>
      <c r="K197" s="98"/>
      <c r="L197" s="97"/>
      <c r="M197" s="97"/>
      <c r="N197" s="97"/>
      <c r="O197" s="97"/>
      <c r="P197" s="98">
        <v>305</v>
      </c>
      <c r="Q197" s="85"/>
      <c r="R197" s="85"/>
      <c r="S197" s="85"/>
      <c r="T197" s="85"/>
      <c r="U197" s="85"/>
      <c r="V197" s="85"/>
      <c r="W197" s="85"/>
      <c r="X197" s="24" t="s">
        <v>125</v>
      </c>
      <c r="Y197" s="24" t="s">
        <v>126</v>
      </c>
      <c r="Z197" s="24" t="s">
        <v>127</v>
      </c>
      <c r="AA197" s="24" t="s">
        <v>126</v>
      </c>
      <c r="AB197" s="24" t="s">
        <v>126</v>
      </c>
      <c r="AC197" s="24" t="s">
        <v>126</v>
      </c>
      <c r="AD197" s="24">
        <v>70</v>
      </c>
      <c r="AE197" s="24">
        <v>193</v>
      </c>
      <c r="AF197" s="24">
        <v>1567</v>
      </c>
      <c r="AG197" s="24" t="s">
        <v>780</v>
      </c>
      <c r="AH197" s="24" t="s">
        <v>731</v>
      </c>
    </row>
    <row r="198" ht="52.5" customHeight="1" spans="1:34">
      <c r="A198" s="19" t="s">
        <v>638</v>
      </c>
      <c r="B198" s="21" t="s">
        <v>783</v>
      </c>
      <c r="C198" s="21" t="s">
        <v>784</v>
      </c>
      <c r="D198" s="24" t="s">
        <v>181</v>
      </c>
      <c r="E198" s="24" t="s">
        <v>309</v>
      </c>
      <c r="F198" s="24">
        <v>2020</v>
      </c>
      <c r="G198" s="24" t="s">
        <v>729</v>
      </c>
      <c r="H198" s="24" t="s">
        <v>730</v>
      </c>
      <c r="I198" s="215">
        <v>13992959522</v>
      </c>
      <c r="J198" s="24">
        <f>K198+P198+Q198+R198+S198+T198+U198+V198+W198</f>
        <v>119</v>
      </c>
      <c r="K198" s="85"/>
      <c r="L198" s="24"/>
      <c r="M198" s="24"/>
      <c r="N198" s="24"/>
      <c r="O198" s="36"/>
      <c r="P198" s="85">
        <v>119</v>
      </c>
      <c r="Q198" s="85"/>
      <c r="R198" s="85"/>
      <c r="S198" s="85"/>
      <c r="T198" s="85"/>
      <c r="U198" s="85"/>
      <c r="V198" s="85"/>
      <c r="W198" s="85"/>
      <c r="X198" s="24" t="s">
        <v>125</v>
      </c>
      <c r="Y198" s="24" t="s">
        <v>126</v>
      </c>
      <c r="Z198" s="24" t="s">
        <v>127</v>
      </c>
      <c r="AA198" s="24" t="s">
        <v>126</v>
      </c>
      <c r="AB198" s="24" t="s">
        <v>126</v>
      </c>
      <c r="AC198" s="24" t="s">
        <v>126</v>
      </c>
      <c r="AD198" s="24">
        <v>86</v>
      </c>
      <c r="AE198" s="24">
        <v>285</v>
      </c>
      <c r="AF198" s="24">
        <v>2260</v>
      </c>
      <c r="AG198" s="24" t="s">
        <v>524</v>
      </c>
      <c r="AH198" s="24" t="s">
        <v>731</v>
      </c>
    </row>
    <row r="199" ht="58.5" customHeight="1" spans="1:34">
      <c r="A199" s="19" t="s">
        <v>643</v>
      </c>
      <c r="B199" s="21" t="s">
        <v>785</v>
      </c>
      <c r="C199" s="21" t="s">
        <v>778</v>
      </c>
      <c r="D199" s="24" t="s">
        <v>229</v>
      </c>
      <c r="E199" s="24" t="s">
        <v>712</v>
      </c>
      <c r="F199" s="24">
        <v>2020</v>
      </c>
      <c r="G199" s="24" t="s">
        <v>729</v>
      </c>
      <c r="H199" s="24" t="s">
        <v>730</v>
      </c>
      <c r="I199" s="215">
        <v>13992959522</v>
      </c>
      <c r="J199" s="31">
        <f>K199+P199+Q199+R199+S199+T199+U199+V199+W199</f>
        <v>175</v>
      </c>
      <c r="K199" s="85"/>
      <c r="L199" s="24"/>
      <c r="M199" s="24"/>
      <c r="N199" s="24"/>
      <c r="O199" s="36"/>
      <c r="P199" s="85">
        <v>175</v>
      </c>
      <c r="Q199" s="85"/>
      <c r="R199" s="85"/>
      <c r="S199" s="85"/>
      <c r="T199" s="85"/>
      <c r="U199" s="85"/>
      <c r="V199" s="85"/>
      <c r="W199" s="85"/>
      <c r="X199" s="24" t="s">
        <v>125</v>
      </c>
      <c r="Y199" s="24" t="s">
        <v>126</v>
      </c>
      <c r="Z199" s="24" t="s">
        <v>127</v>
      </c>
      <c r="AA199" s="24" t="s">
        <v>126</v>
      </c>
      <c r="AB199" s="24" t="s">
        <v>126</v>
      </c>
      <c r="AC199" s="24" t="s">
        <v>126</v>
      </c>
      <c r="AD199" s="24">
        <v>52</v>
      </c>
      <c r="AE199" s="24">
        <v>175</v>
      </c>
      <c r="AF199" s="24">
        <v>596</v>
      </c>
      <c r="AG199" s="24" t="s">
        <v>524</v>
      </c>
      <c r="AH199" s="24" t="s">
        <v>731</v>
      </c>
    </row>
    <row r="200" ht="42.75" customHeight="1" spans="1:34">
      <c r="A200" s="19" t="s">
        <v>648</v>
      </c>
      <c r="B200" s="21" t="s">
        <v>786</v>
      </c>
      <c r="C200" s="21" t="s">
        <v>761</v>
      </c>
      <c r="D200" s="24" t="s">
        <v>132</v>
      </c>
      <c r="E200" s="24" t="s">
        <v>264</v>
      </c>
      <c r="F200" s="24">
        <v>2020</v>
      </c>
      <c r="G200" s="24" t="s">
        <v>729</v>
      </c>
      <c r="H200" s="24" t="s">
        <v>730</v>
      </c>
      <c r="I200" s="215">
        <v>13992959522</v>
      </c>
      <c r="J200" s="24">
        <f>K200+P200+Q200+R200+S200+T200+U200+V200+W200</f>
        <v>21</v>
      </c>
      <c r="K200" s="85"/>
      <c r="L200" s="24"/>
      <c r="M200" s="24"/>
      <c r="N200" s="24"/>
      <c r="O200" s="36"/>
      <c r="P200" s="85">
        <v>21</v>
      </c>
      <c r="Q200" s="85"/>
      <c r="R200" s="85"/>
      <c r="S200" s="85"/>
      <c r="T200" s="85"/>
      <c r="U200" s="85"/>
      <c r="V200" s="85"/>
      <c r="W200" s="85"/>
      <c r="X200" s="24" t="s">
        <v>125</v>
      </c>
      <c r="Y200" s="24" t="s">
        <v>126</v>
      </c>
      <c r="Z200" s="24" t="s">
        <v>127</v>
      </c>
      <c r="AA200" s="24" t="s">
        <v>126</v>
      </c>
      <c r="AB200" s="24" t="s">
        <v>126</v>
      </c>
      <c r="AC200" s="24" t="s">
        <v>126</v>
      </c>
      <c r="AD200" s="24">
        <v>76</v>
      </c>
      <c r="AE200" s="24">
        <v>169</v>
      </c>
      <c r="AF200" s="24">
        <v>1459</v>
      </c>
      <c r="AG200" s="24" t="s">
        <v>524</v>
      </c>
      <c r="AH200" s="24" t="s">
        <v>731</v>
      </c>
    </row>
    <row r="201" ht="42.75" customHeight="1" spans="1:34">
      <c r="A201" s="19" t="s">
        <v>652</v>
      </c>
      <c r="B201" s="21" t="s">
        <v>787</v>
      </c>
      <c r="C201" s="21" t="s">
        <v>752</v>
      </c>
      <c r="D201" s="24" t="s">
        <v>132</v>
      </c>
      <c r="E201" s="24" t="s">
        <v>264</v>
      </c>
      <c r="F201" s="24">
        <v>2020</v>
      </c>
      <c r="G201" s="24" t="s">
        <v>729</v>
      </c>
      <c r="H201" s="24" t="s">
        <v>730</v>
      </c>
      <c r="I201" s="215">
        <v>13992959522</v>
      </c>
      <c r="J201" s="24">
        <f>K201+P201+Q201+R201+S201+T201+U201+V201+W201</f>
        <v>70</v>
      </c>
      <c r="K201" s="85"/>
      <c r="L201" s="24"/>
      <c r="M201" s="24"/>
      <c r="N201" s="24"/>
      <c r="O201" s="36"/>
      <c r="P201" s="85">
        <v>70</v>
      </c>
      <c r="Q201" s="85"/>
      <c r="R201" s="85"/>
      <c r="S201" s="85"/>
      <c r="T201" s="85"/>
      <c r="U201" s="85"/>
      <c r="V201" s="85"/>
      <c r="W201" s="85"/>
      <c r="X201" s="24" t="s">
        <v>125</v>
      </c>
      <c r="Y201" s="24" t="s">
        <v>126</v>
      </c>
      <c r="Z201" s="24" t="s">
        <v>127</v>
      </c>
      <c r="AA201" s="24" t="s">
        <v>126</v>
      </c>
      <c r="AB201" s="24" t="s">
        <v>126</v>
      </c>
      <c r="AC201" s="24" t="s">
        <v>126</v>
      </c>
      <c r="AD201" s="24">
        <v>76</v>
      </c>
      <c r="AE201" s="24">
        <v>169</v>
      </c>
      <c r="AF201" s="24">
        <v>1459</v>
      </c>
      <c r="AG201" s="24" t="s">
        <v>524</v>
      </c>
      <c r="AH201" s="24" t="s">
        <v>731</v>
      </c>
    </row>
    <row r="202" ht="42.75" customHeight="1" spans="1:34">
      <c r="A202" s="19" t="s">
        <v>656</v>
      </c>
      <c r="B202" s="21" t="s">
        <v>788</v>
      </c>
      <c r="C202" s="21" t="s">
        <v>765</v>
      </c>
      <c r="D202" s="24" t="s">
        <v>132</v>
      </c>
      <c r="E202" s="24" t="s">
        <v>264</v>
      </c>
      <c r="F202" s="24">
        <v>2020</v>
      </c>
      <c r="G202" s="24" t="s">
        <v>729</v>
      </c>
      <c r="H202" s="24" t="s">
        <v>730</v>
      </c>
      <c r="I202" s="215">
        <v>13992959522</v>
      </c>
      <c r="J202" s="24">
        <f>K202+P202+Q202+R202+S202+T202+U202+V202+W202</f>
        <v>35</v>
      </c>
      <c r="K202" s="85"/>
      <c r="L202" s="24"/>
      <c r="M202" s="24"/>
      <c r="N202" s="24"/>
      <c r="O202" s="36"/>
      <c r="P202" s="85">
        <v>35</v>
      </c>
      <c r="Q202" s="85"/>
      <c r="R202" s="85"/>
      <c r="S202" s="85"/>
      <c r="T202" s="85"/>
      <c r="U202" s="85"/>
      <c r="V202" s="85"/>
      <c r="W202" s="85"/>
      <c r="X202" s="24" t="s">
        <v>125</v>
      </c>
      <c r="Y202" s="24" t="s">
        <v>126</v>
      </c>
      <c r="Z202" s="24" t="s">
        <v>127</v>
      </c>
      <c r="AA202" s="24" t="s">
        <v>126</v>
      </c>
      <c r="AB202" s="24" t="s">
        <v>126</v>
      </c>
      <c r="AC202" s="24" t="s">
        <v>126</v>
      </c>
      <c r="AD202" s="24">
        <v>76</v>
      </c>
      <c r="AE202" s="24">
        <v>169</v>
      </c>
      <c r="AF202" s="24">
        <v>1459</v>
      </c>
      <c r="AG202" s="24" t="s">
        <v>524</v>
      </c>
      <c r="AH202" s="24" t="s">
        <v>731</v>
      </c>
    </row>
    <row r="203" ht="42.75" customHeight="1" spans="1:34">
      <c r="A203" s="19" t="s">
        <v>661</v>
      </c>
      <c r="B203" s="21" t="s">
        <v>789</v>
      </c>
      <c r="C203" s="21" t="s">
        <v>790</v>
      </c>
      <c r="D203" s="24" t="s">
        <v>212</v>
      </c>
      <c r="E203" s="24" t="s">
        <v>572</v>
      </c>
      <c r="F203" s="24">
        <v>2020</v>
      </c>
      <c r="G203" s="24" t="s">
        <v>729</v>
      </c>
      <c r="H203" s="24" t="s">
        <v>730</v>
      </c>
      <c r="I203" s="215">
        <v>13992959522</v>
      </c>
      <c r="J203" s="24">
        <f>K203+P203+Q203+R203+S203+T203+U203+V203+W203</f>
        <v>133</v>
      </c>
      <c r="K203" s="85"/>
      <c r="L203" s="24"/>
      <c r="M203" s="24"/>
      <c r="N203" s="24"/>
      <c r="O203" s="36"/>
      <c r="P203" s="85">
        <v>133</v>
      </c>
      <c r="Q203" s="85"/>
      <c r="R203" s="85"/>
      <c r="S203" s="85"/>
      <c r="T203" s="85"/>
      <c r="U203" s="85"/>
      <c r="V203" s="85"/>
      <c r="W203" s="85"/>
      <c r="X203" s="24" t="s">
        <v>125</v>
      </c>
      <c r="Y203" s="24" t="s">
        <v>126</v>
      </c>
      <c r="Z203" s="24" t="s">
        <v>127</v>
      </c>
      <c r="AA203" s="24" t="s">
        <v>126</v>
      </c>
      <c r="AB203" s="24" t="s">
        <v>126</v>
      </c>
      <c r="AC203" s="24" t="s">
        <v>126</v>
      </c>
      <c r="AD203" s="24">
        <v>54</v>
      </c>
      <c r="AE203" s="24">
        <v>132</v>
      </c>
      <c r="AF203" s="24">
        <v>958</v>
      </c>
      <c r="AG203" s="24" t="s">
        <v>524</v>
      </c>
      <c r="AH203" s="24" t="s">
        <v>731</v>
      </c>
    </row>
    <row r="204" ht="42.75" customHeight="1" spans="1:34">
      <c r="A204" s="19" t="s">
        <v>665</v>
      </c>
      <c r="B204" s="21" t="s">
        <v>791</v>
      </c>
      <c r="C204" s="21" t="s">
        <v>733</v>
      </c>
      <c r="D204" s="24" t="s">
        <v>212</v>
      </c>
      <c r="E204" s="24" t="s">
        <v>577</v>
      </c>
      <c r="F204" s="24">
        <v>2020</v>
      </c>
      <c r="G204" s="24" t="s">
        <v>729</v>
      </c>
      <c r="H204" s="24" t="s">
        <v>730</v>
      </c>
      <c r="I204" s="215">
        <v>13992959522</v>
      </c>
      <c r="J204" s="24">
        <f>K204+P204+Q204+R204+S204+T204+U204+V204+W204</f>
        <v>105</v>
      </c>
      <c r="K204" s="85"/>
      <c r="L204" s="24"/>
      <c r="M204" s="24"/>
      <c r="N204" s="24"/>
      <c r="O204" s="36"/>
      <c r="P204" s="85">
        <v>105</v>
      </c>
      <c r="Q204" s="85"/>
      <c r="R204" s="85"/>
      <c r="S204" s="85"/>
      <c r="T204" s="85"/>
      <c r="U204" s="85"/>
      <c r="V204" s="85"/>
      <c r="W204" s="85"/>
      <c r="X204" s="24" t="s">
        <v>125</v>
      </c>
      <c r="Y204" s="24" t="s">
        <v>126</v>
      </c>
      <c r="Z204" s="24" t="s">
        <v>127</v>
      </c>
      <c r="AA204" s="24" t="s">
        <v>126</v>
      </c>
      <c r="AB204" s="24" t="s">
        <v>126</v>
      </c>
      <c r="AC204" s="24" t="s">
        <v>126</v>
      </c>
      <c r="AD204" s="24">
        <v>82</v>
      </c>
      <c r="AE204" s="24">
        <v>272</v>
      </c>
      <c r="AF204" s="24">
        <v>1722</v>
      </c>
      <c r="AG204" s="24" t="s">
        <v>524</v>
      </c>
      <c r="AH204" s="24" t="s">
        <v>731</v>
      </c>
    </row>
    <row r="205" ht="42.75" customHeight="1" spans="1:34">
      <c r="A205" s="19" t="s">
        <v>792</v>
      </c>
      <c r="B205" s="21" t="s">
        <v>793</v>
      </c>
      <c r="C205" s="21" t="s">
        <v>752</v>
      </c>
      <c r="D205" s="24" t="s">
        <v>212</v>
      </c>
      <c r="E205" s="24" t="s">
        <v>577</v>
      </c>
      <c r="F205" s="24">
        <v>2020</v>
      </c>
      <c r="G205" s="24" t="s">
        <v>729</v>
      </c>
      <c r="H205" s="24" t="s">
        <v>730</v>
      </c>
      <c r="I205" s="215">
        <v>13992959522</v>
      </c>
      <c r="J205" s="24">
        <f>K205+P205+Q205+R205+S205+T205+U205+V205+W205</f>
        <v>70</v>
      </c>
      <c r="K205" s="85"/>
      <c r="L205" s="24"/>
      <c r="M205" s="24"/>
      <c r="N205" s="24"/>
      <c r="O205" s="36"/>
      <c r="P205" s="85">
        <v>70</v>
      </c>
      <c r="Q205" s="85"/>
      <c r="R205" s="85"/>
      <c r="S205" s="85"/>
      <c r="T205" s="85"/>
      <c r="U205" s="85"/>
      <c r="V205" s="85"/>
      <c r="W205" s="85"/>
      <c r="X205" s="24" t="s">
        <v>125</v>
      </c>
      <c r="Y205" s="24" t="s">
        <v>126</v>
      </c>
      <c r="Z205" s="24" t="s">
        <v>127</v>
      </c>
      <c r="AA205" s="24" t="s">
        <v>126</v>
      </c>
      <c r="AB205" s="24" t="s">
        <v>126</v>
      </c>
      <c r="AC205" s="24" t="s">
        <v>126</v>
      </c>
      <c r="AD205" s="24">
        <v>82</v>
      </c>
      <c r="AE205" s="24">
        <v>272</v>
      </c>
      <c r="AF205" s="24">
        <v>1722</v>
      </c>
      <c r="AG205" s="24" t="s">
        <v>524</v>
      </c>
      <c r="AH205" s="24" t="s">
        <v>731</v>
      </c>
    </row>
    <row r="206" ht="42.75" customHeight="1" spans="1:34">
      <c r="A206" s="19" t="s">
        <v>794</v>
      </c>
      <c r="B206" s="21" t="s">
        <v>795</v>
      </c>
      <c r="C206" s="21" t="s">
        <v>733</v>
      </c>
      <c r="D206" s="24" t="s">
        <v>212</v>
      </c>
      <c r="E206" s="24" t="s">
        <v>577</v>
      </c>
      <c r="F206" s="24">
        <v>2020</v>
      </c>
      <c r="G206" s="24" t="s">
        <v>729</v>
      </c>
      <c r="H206" s="24" t="s">
        <v>730</v>
      </c>
      <c r="I206" s="215">
        <v>13992959522</v>
      </c>
      <c r="J206" s="24">
        <f>K206+P206+Q206+R206+S206+T206+U206+V206+W206</f>
        <v>105</v>
      </c>
      <c r="K206" s="85"/>
      <c r="L206" s="24"/>
      <c r="M206" s="24"/>
      <c r="N206" s="24"/>
      <c r="O206" s="36"/>
      <c r="P206" s="85">
        <v>105</v>
      </c>
      <c r="Q206" s="85"/>
      <c r="R206" s="85"/>
      <c r="S206" s="85"/>
      <c r="T206" s="85"/>
      <c r="U206" s="85"/>
      <c r="V206" s="85"/>
      <c r="W206" s="85"/>
      <c r="X206" s="24" t="s">
        <v>125</v>
      </c>
      <c r="Y206" s="24" t="s">
        <v>126</v>
      </c>
      <c r="Z206" s="24" t="s">
        <v>127</v>
      </c>
      <c r="AA206" s="24" t="s">
        <v>126</v>
      </c>
      <c r="AB206" s="24" t="s">
        <v>126</v>
      </c>
      <c r="AC206" s="24" t="s">
        <v>126</v>
      </c>
      <c r="AD206" s="24">
        <v>82</v>
      </c>
      <c r="AE206" s="24">
        <v>272</v>
      </c>
      <c r="AF206" s="24">
        <v>1722</v>
      </c>
      <c r="AG206" s="24" t="s">
        <v>524</v>
      </c>
      <c r="AH206" s="24" t="s">
        <v>731</v>
      </c>
    </row>
    <row r="207" ht="42.75" customHeight="1" spans="1:34">
      <c r="A207" s="19" t="s">
        <v>796</v>
      </c>
      <c r="B207" s="21" t="s">
        <v>797</v>
      </c>
      <c r="C207" s="21" t="s">
        <v>765</v>
      </c>
      <c r="D207" s="24" t="s">
        <v>212</v>
      </c>
      <c r="E207" s="24" t="s">
        <v>577</v>
      </c>
      <c r="F207" s="24">
        <v>2020</v>
      </c>
      <c r="G207" s="24" t="s">
        <v>729</v>
      </c>
      <c r="H207" s="24" t="s">
        <v>730</v>
      </c>
      <c r="I207" s="215">
        <v>13992959522</v>
      </c>
      <c r="J207" s="24">
        <f>K207+P207+Q207+R207+S207+T207+U207+V207+W207</f>
        <v>35</v>
      </c>
      <c r="K207" s="85"/>
      <c r="L207" s="24"/>
      <c r="M207" s="24"/>
      <c r="N207" s="24"/>
      <c r="O207" s="36"/>
      <c r="P207" s="85">
        <v>35</v>
      </c>
      <c r="Q207" s="85"/>
      <c r="R207" s="85"/>
      <c r="S207" s="85"/>
      <c r="T207" s="85"/>
      <c r="U207" s="85"/>
      <c r="V207" s="85"/>
      <c r="W207" s="85"/>
      <c r="X207" s="24" t="s">
        <v>125</v>
      </c>
      <c r="Y207" s="24" t="s">
        <v>126</v>
      </c>
      <c r="Z207" s="24" t="s">
        <v>127</v>
      </c>
      <c r="AA207" s="24" t="s">
        <v>126</v>
      </c>
      <c r="AB207" s="24" t="s">
        <v>126</v>
      </c>
      <c r="AC207" s="24" t="s">
        <v>126</v>
      </c>
      <c r="AD207" s="24">
        <v>82</v>
      </c>
      <c r="AE207" s="24">
        <v>272</v>
      </c>
      <c r="AF207" s="24">
        <v>1722</v>
      </c>
      <c r="AG207" s="24" t="s">
        <v>524</v>
      </c>
      <c r="AH207" s="24" t="s">
        <v>731</v>
      </c>
    </row>
    <row r="208" ht="42.75" customHeight="1" spans="1:34">
      <c r="A208" s="19" t="s">
        <v>798</v>
      </c>
      <c r="B208" s="21" t="s">
        <v>799</v>
      </c>
      <c r="C208" s="21" t="s">
        <v>733</v>
      </c>
      <c r="D208" s="24" t="s">
        <v>158</v>
      </c>
      <c r="E208" s="24" t="s">
        <v>545</v>
      </c>
      <c r="F208" s="24">
        <v>2020</v>
      </c>
      <c r="G208" s="24" t="s">
        <v>729</v>
      </c>
      <c r="H208" s="24" t="s">
        <v>730</v>
      </c>
      <c r="I208" s="215">
        <v>13992959522</v>
      </c>
      <c r="J208" s="24">
        <f>K208+P208+Q208+R208+S208+T208+U208+V208+W208</f>
        <v>105</v>
      </c>
      <c r="K208" s="85"/>
      <c r="L208" s="24"/>
      <c r="M208" s="24"/>
      <c r="N208" s="24"/>
      <c r="O208" s="36"/>
      <c r="P208" s="85">
        <v>105</v>
      </c>
      <c r="Q208" s="85"/>
      <c r="R208" s="85"/>
      <c r="S208" s="85"/>
      <c r="T208" s="85"/>
      <c r="U208" s="85"/>
      <c r="V208" s="85"/>
      <c r="W208" s="85"/>
      <c r="X208" s="24" t="s">
        <v>125</v>
      </c>
      <c r="Y208" s="24" t="s">
        <v>126</v>
      </c>
      <c r="Z208" s="24" t="s">
        <v>127</v>
      </c>
      <c r="AA208" s="24" t="s">
        <v>126</v>
      </c>
      <c r="AB208" s="24" t="s">
        <v>126</v>
      </c>
      <c r="AC208" s="24" t="s">
        <v>126</v>
      </c>
      <c r="AD208" s="24">
        <v>39</v>
      </c>
      <c r="AE208" s="24">
        <v>97</v>
      </c>
      <c r="AF208" s="24">
        <v>783</v>
      </c>
      <c r="AG208" s="24" t="s">
        <v>524</v>
      </c>
      <c r="AH208" s="24" t="s">
        <v>731</v>
      </c>
    </row>
    <row r="209" ht="42.75" customHeight="1" spans="1:34">
      <c r="A209" s="19" t="s">
        <v>800</v>
      </c>
      <c r="B209" s="21" t="s">
        <v>801</v>
      </c>
      <c r="C209" s="21" t="s">
        <v>765</v>
      </c>
      <c r="D209" s="24" t="s">
        <v>152</v>
      </c>
      <c r="E209" s="24" t="s">
        <v>324</v>
      </c>
      <c r="F209" s="24">
        <v>2020</v>
      </c>
      <c r="G209" s="24" t="s">
        <v>729</v>
      </c>
      <c r="H209" s="24" t="s">
        <v>730</v>
      </c>
      <c r="I209" s="215">
        <v>13992959522</v>
      </c>
      <c r="J209" s="24">
        <f>K209+P209+Q209+R209+S209+T209+U209+V209+W209</f>
        <v>35</v>
      </c>
      <c r="K209" s="85"/>
      <c r="L209" s="24"/>
      <c r="M209" s="24"/>
      <c r="N209" s="24"/>
      <c r="O209" s="36"/>
      <c r="P209" s="85">
        <v>35</v>
      </c>
      <c r="Q209" s="85"/>
      <c r="R209" s="85"/>
      <c r="S209" s="85"/>
      <c r="T209" s="85"/>
      <c r="U209" s="85"/>
      <c r="V209" s="85"/>
      <c r="W209" s="85"/>
      <c r="X209" s="24" t="s">
        <v>125</v>
      </c>
      <c r="Y209" s="24" t="s">
        <v>126</v>
      </c>
      <c r="Z209" s="24" t="s">
        <v>127</v>
      </c>
      <c r="AA209" s="24" t="s">
        <v>126</v>
      </c>
      <c r="AB209" s="24" t="s">
        <v>126</v>
      </c>
      <c r="AC209" s="24" t="s">
        <v>126</v>
      </c>
      <c r="AD209" s="24">
        <v>54</v>
      </c>
      <c r="AE209" s="24">
        <v>166</v>
      </c>
      <c r="AF209" s="24">
        <v>1286</v>
      </c>
      <c r="AG209" s="24" t="s">
        <v>524</v>
      </c>
      <c r="AH209" s="24" t="s">
        <v>731</v>
      </c>
    </row>
    <row r="210" ht="55.5" customHeight="1" spans="1:34">
      <c r="A210" s="19" t="s">
        <v>802</v>
      </c>
      <c r="B210" s="21" t="s">
        <v>803</v>
      </c>
      <c r="C210" s="21" t="s">
        <v>741</v>
      </c>
      <c r="D210" s="24" t="s">
        <v>152</v>
      </c>
      <c r="E210" s="24" t="s">
        <v>324</v>
      </c>
      <c r="F210" s="24">
        <v>2020</v>
      </c>
      <c r="G210" s="24" t="s">
        <v>729</v>
      </c>
      <c r="H210" s="24" t="s">
        <v>730</v>
      </c>
      <c r="I210" s="215">
        <v>13992959522</v>
      </c>
      <c r="J210" s="24">
        <f>K210+P210+Q210+R210+S210+T210+U210+V210+W210</f>
        <v>42</v>
      </c>
      <c r="K210" s="85"/>
      <c r="L210" s="24"/>
      <c r="M210" s="24"/>
      <c r="N210" s="24"/>
      <c r="O210" s="36"/>
      <c r="P210" s="85">
        <v>42</v>
      </c>
      <c r="Q210" s="85"/>
      <c r="R210" s="85"/>
      <c r="S210" s="85"/>
      <c r="T210" s="85"/>
      <c r="U210" s="85"/>
      <c r="V210" s="85"/>
      <c r="W210" s="85"/>
      <c r="X210" s="24" t="s">
        <v>125</v>
      </c>
      <c r="Y210" s="24" t="s">
        <v>126</v>
      </c>
      <c r="Z210" s="24" t="s">
        <v>127</v>
      </c>
      <c r="AA210" s="24" t="s">
        <v>126</v>
      </c>
      <c r="AB210" s="24" t="s">
        <v>126</v>
      </c>
      <c r="AC210" s="24" t="s">
        <v>126</v>
      </c>
      <c r="AD210" s="24">
        <v>54</v>
      </c>
      <c r="AE210" s="24">
        <v>166</v>
      </c>
      <c r="AF210" s="24">
        <v>1286</v>
      </c>
      <c r="AG210" s="24" t="s">
        <v>524</v>
      </c>
      <c r="AH210" s="24" t="s">
        <v>731</v>
      </c>
    </row>
    <row r="211" ht="42.75" customHeight="1" spans="1:34">
      <c r="A211" s="19" t="s">
        <v>804</v>
      </c>
      <c r="B211" s="21" t="s">
        <v>805</v>
      </c>
      <c r="C211" s="21" t="s">
        <v>745</v>
      </c>
      <c r="D211" s="24" t="s">
        <v>152</v>
      </c>
      <c r="E211" s="24" t="s">
        <v>223</v>
      </c>
      <c r="F211" s="24">
        <v>2020</v>
      </c>
      <c r="G211" s="24" t="s">
        <v>729</v>
      </c>
      <c r="H211" s="24" t="s">
        <v>730</v>
      </c>
      <c r="I211" s="215">
        <v>13992959522</v>
      </c>
      <c r="J211" s="24">
        <f>K211+P211+Q211+R211+S211+T211+U211+V211+W211</f>
        <v>140</v>
      </c>
      <c r="K211" s="85"/>
      <c r="L211" s="24"/>
      <c r="M211" s="24"/>
      <c r="N211" s="24"/>
      <c r="O211" s="36"/>
      <c r="P211" s="85">
        <v>140</v>
      </c>
      <c r="Q211" s="85"/>
      <c r="R211" s="85"/>
      <c r="S211" s="85"/>
      <c r="T211" s="85"/>
      <c r="U211" s="85"/>
      <c r="V211" s="85"/>
      <c r="W211" s="85"/>
      <c r="X211" s="24" t="s">
        <v>125</v>
      </c>
      <c r="Y211" s="24" t="s">
        <v>126</v>
      </c>
      <c r="Z211" s="24" t="s">
        <v>127</v>
      </c>
      <c r="AA211" s="24" t="s">
        <v>126</v>
      </c>
      <c r="AB211" s="24" t="s">
        <v>126</v>
      </c>
      <c r="AC211" s="24" t="s">
        <v>126</v>
      </c>
      <c r="AD211" s="24">
        <v>73</v>
      </c>
      <c r="AE211" s="24">
        <v>225</v>
      </c>
      <c r="AF211" s="24">
        <v>2243</v>
      </c>
      <c r="AG211" s="24" t="s">
        <v>780</v>
      </c>
      <c r="AH211" s="24" t="s">
        <v>731</v>
      </c>
    </row>
    <row r="212" ht="42.75" customHeight="1" spans="1:34">
      <c r="A212" s="19" t="s">
        <v>806</v>
      </c>
      <c r="B212" s="21" t="s">
        <v>807</v>
      </c>
      <c r="C212" s="21" t="s">
        <v>765</v>
      </c>
      <c r="D212" s="24" t="s">
        <v>152</v>
      </c>
      <c r="E212" s="24" t="s">
        <v>223</v>
      </c>
      <c r="F212" s="24">
        <v>2020</v>
      </c>
      <c r="G212" s="24" t="s">
        <v>729</v>
      </c>
      <c r="H212" s="24" t="s">
        <v>730</v>
      </c>
      <c r="I212" s="215">
        <v>13992959522</v>
      </c>
      <c r="J212" s="24">
        <f>K212+P212+Q212+R212+S212+T212+U212+V212+W212</f>
        <v>35</v>
      </c>
      <c r="K212" s="85"/>
      <c r="L212" s="24"/>
      <c r="M212" s="24"/>
      <c r="N212" s="24"/>
      <c r="O212" s="36"/>
      <c r="P212" s="85">
        <v>35</v>
      </c>
      <c r="Q212" s="85"/>
      <c r="R212" s="85"/>
      <c r="S212" s="85"/>
      <c r="T212" s="85"/>
      <c r="U212" s="85"/>
      <c r="V212" s="85"/>
      <c r="W212" s="85"/>
      <c r="X212" s="24" t="s">
        <v>125</v>
      </c>
      <c r="Y212" s="24" t="s">
        <v>126</v>
      </c>
      <c r="Z212" s="24" t="s">
        <v>127</v>
      </c>
      <c r="AA212" s="24" t="s">
        <v>126</v>
      </c>
      <c r="AB212" s="24" t="s">
        <v>126</v>
      </c>
      <c r="AC212" s="24" t="s">
        <v>126</v>
      </c>
      <c r="AD212" s="24">
        <v>73</v>
      </c>
      <c r="AE212" s="24">
        <v>225</v>
      </c>
      <c r="AF212" s="24">
        <v>2243</v>
      </c>
      <c r="AG212" s="24" t="s">
        <v>780</v>
      </c>
      <c r="AH212" s="24" t="s">
        <v>731</v>
      </c>
    </row>
    <row r="213" ht="34.5" customHeight="1" spans="1:34">
      <c r="A213" s="19" t="s">
        <v>64</v>
      </c>
      <c r="B213" s="14"/>
      <c r="C213" s="14"/>
      <c r="D213" s="15"/>
      <c r="E213" s="15"/>
      <c r="F213" s="15"/>
      <c r="G213" s="15"/>
      <c r="H213" s="15"/>
      <c r="I213" s="15"/>
      <c r="J213" s="15"/>
      <c r="K213" s="109"/>
      <c r="L213" s="107"/>
      <c r="M213" s="107"/>
      <c r="N213" s="107"/>
      <c r="O213" s="108"/>
      <c r="P213" s="109"/>
      <c r="Q213" s="109"/>
      <c r="R213" s="109"/>
      <c r="S213" s="109"/>
      <c r="T213" s="109"/>
      <c r="U213" s="109"/>
      <c r="V213" s="109"/>
      <c r="W213" s="109"/>
      <c r="X213" s="107"/>
      <c r="Y213" s="107"/>
      <c r="Z213" s="107"/>
      <c r="AA213" s="107"/>
      <c r="AB213" s="107"/>
      <c r="AC213" s="107"/>
      <c r="AD213" s="107"/>
      <c r="AE213" s="107"/>
      <c r="AF213" s="107"/>
      <c r="AG213" s="107"/>
      <c r="AH213" s="107"/>
    </row>
    <row r="214" ht="34.5" customHeight="1" spans="1:34">
      <c r="A214" s="19" t="s">
        <v>65</v>
      </c>
      <c r="B214" s="14"/>
      <c r="C214" s="14"/>
      <c r="D214" s="15"/>
      <c r="E214" s="15"/>
      <c r="F214" s="15"/>
      <c r="G214" s="15"/>
      <c r="H214" s="15"/>
      <c r="I214" s="15"/>
      <c r="J214" s="15"/>
      <c r="K214" s="109"/>
      <c r="L214" s="107"/>
      <c r="M214" s="107"/>
      <c r="N214" s="107"/>
      <c r="O214" s="108"/>
      <c r="P214" s="109"/>
      <c r="Q214" s="109"/>
      <c r="R214" s="109"/>
      <c r="S214" s="109"/>
      <c r="T214" s="109"/>
      <c r="U214" s="109"/>
      <c r="V214" s="109"/>
      <c r="W214" s="109"/>
      <c r="X214" s="107"/>
      <c r="Y214" s="107"/>
      <c r="Z214" s="107"/>
      <c r="AA214" s="107"/>
      <c r="AB214" s="107"/>
      <c r="AC214" s="107"/>
      <c r="AD214" s="107"/>
      <c r="AE214" s="107"/>
      <c r="AF214" s="107"/>
      <c r="AG214" s="107"/>
      <c r="AH214" s="107"/>
    </row>
    <row r="215" ht="34.5" customHeight="1" spans="1:34">
      <c r="A215" s="19" t="s">
        <v>66</v>
      </c>
      <c r="B215" s="14"/>
      <c r="C215" s="14"/>
      <c r="D215" s="15"/>
      <c r="E215" s="15"/>
      <c r="F215" s="15"/>
      <c r="G215" s="15"/>
      <c r="H215" s="15"/>
      <c r="I215" s="15"/>
      <c r="J215" s="15"/>
      <c r="K215" s="109"/>
      <c r="L215" s="107"/>
      <c r="M215" s="107"/>
      <c r="N215" s="107"/>
      <c r="O215" s="108"/>
      <c r="P215" s="109"/>
      <c r="Q215" s="109"/>
      <c r="R215" s="109"/>
      <c r="S215" s="109"/>
      <c r="T215" s="109"/>
      <c r="U215" s="109"/>
      <c r="V215" s="109"/>
      <c r="W215" s="109"/>
      <c r="X215" s="107"/>
      <c r="Y215" s="107"/>
      <c r="Z215" s="107"/>
      <c r="AA215" s="107"/>
      <c r="AB215" s="107"/>
      <c r="AC215" s="107"/>
      <c r="AD215" s="107"/>
      <c r="AE215" s="107"/>
      <c r="AF215" s="107"/>
      <c r="AG215" s="107"/>
      <c r="AH215" s="107"/>
    </row>
    <row r="216" ht="34.5" customHeight="1" spans="1:34">
      <c r="A216" s="19" t="s">
        <v>67</v>
      </c>
      <c r="B216" s="14"/>
      <c r="C216" s="14"/>
      <c r="D216" s="15"/>
      <c r="E216" s="15"/>
      <c r="F216" s="15"/>
      <c r="G216" s="15"/>
      <c r="H216" s="15"/>
      <c r="I216" s="15"/>
      <c r="J216" s="15"/>
      <c r="K216" s="109"/>
      <c r="L216" s="107"/>
      <c r="M216" s="107"/>
      <c r="N216" s="107"/>
      <c r="O216" s="108"/>
      <c r="P216" s="109"/>
      <c r="Q216" s="109"/>
      <c r="R216" s="109"/>
      <c r="S216" s="109"/>
      <c r="T216" s="109"/>
      <c r="U216" s="109"/>
      <c r="V216" s="109"/>
      <c r="W216" s="109"/>
      <c r="X216" s="107"/>
      <c r="Y216" s="107"/>
      <c r="Z216" s="107"/>
      <c r="AA216" s="107"/>
      <c r="AB216" s="107"/>
      <c r="AC216" s="107"/>
      <c r="AD216" s="107"/>
      <c r="AE216" s="107"/>
      <c r="AF216" s="107"/>
      <c r="AG216" s="107"/>
      <c r="AH216" s="107"/>
    </row>
    <row r="217" ht="34.5" customHeight="1" spans="1:34">
      <c r="A217" s="19" t="s">
        <v>68</v>
      </c>
      <c r="B217" s="14"/>
      <c r="C217" s="14"/>
      <c r="D217" s="15"/>
      <c r="E217" s="15"/>
      <c r="F217" s="15"/>
      <c r="G217" s="15"/>
      <c r="H217" s="15"/>
      <c r="I217" s="15"/>
      <c r="J217" s="15">
        <f>SUM(J218:J222)</f>
        <v>2220.3</v>
      </c>
      <c r="K217" s="113">
        <f t="shared" ref="K217:W217" si="54">SUM(K218:K222)</f>
        <v>0</v>
      </c>
      <c r="L217" s="15">
        <f>SUM(L218:L222)</f>
        <v>0</v>
      </c>
      <c r="M217" s="15">
        <f>SUM(M218:M222)</f>
        <v>0</v>
      </c>
      <c r="N217" s="15">
        <f>SUM(N218:N222)</f>
        <v>0</v>
      </c>
      <c r="O217" s="15">
        <f>SUM(O218:O222)</f>
        <v>0</v>
      </c>
      <c r="P217" s="113">
        <f>SUM(P218:P222)</f>
        <v>2220.3</v>
      </c>
      <c r="Q217" s="113">
        <f>SUM(Q218:Q222)</f>
        <v>0</v>
      </c>
      <c r="R217" s="113">
        <f>SUM(R218:R222)</f>
        <v>0</v>
      </c>
      <c r="S217" s="113">
        <f>SUM(S218:S222)</f>
        <v>0</v>
      </c>
      <c r="T217" s="113">
        <f>SUM(T218:T222)</f>
        <v>0</v>
      </c>
      <c r="U217" s="113">
        <f>SUM(U218:U222)</f>
        <v>0</v>
      </c>
      <c r="V217" s="113">
        <f>SUM(V218:V222)</f>
        <v>0</v>
      </c>
      <c r="W217" s="231">
        <f>SUM(W218:W222)</f>
        <v>0</v>
      </c>
      <c r="X217" s="107"/>
      <c r="Y217" s="107"/>
      <c r="Z217" s="107"/>
      <c r="AA217" s="107"/>
      <c r="AB217" s="107"/>
      <c r="AC217" s="107"/>
      <c r="AD217" s="107"/>
      <c r="AE217" s="107"/>
      <c r="AF217" s="107"/>
      <c r="AG217" s="107"/>
      <c r="AH217" s="107"/>
    </row>
    <row r="218" ht="101" customHeight="1" spans="1:35">
      <c r="A218" s="19" t="s">
        <v>393</v>
      </c>
      <c r="B218" s="224" t="s">
        <v>808</v>
      </c>
      <c r="C218" s="180" t="s">
        <v>809</v>
      </c>
      <c r="D218" s="180" t="s">
        <v>810</v>
      </c>
      <c r="E218" s="180" t="s">
        <v>811</v>
      </c>
      <c r="F218" s="180" t="s">
        <v>122</v>
      </c>
      <c r="G218" s="180" t="s">
        <v>812</v>
      </c>
      <c r="H218" s="180" t="s">
        <v>813</v>
      </c>
      <c r="I218" s="180">
        <v>4185153</v>
      </c>
      <c r="J218" s="180">
        <f t="shared" ref="J218:J221" si="55">K218+P218+Q218+R218+S218+T218+U218+V218</f>
        <v>340.3</v>
      </c>
      <c r="K218" s="179"/>
      <c r="L218" s="180"/>
      <c r="M218" s="180"/>
      <c r="N218" s="228"/>
      <c r="O218" s="108"/>
      <c r="P218" s="229">
        <v>340.3</v>
      </c>
      <c r="Q218" s="179"/>
      <c r="R218" s="179"/>
      <c r="S218" s="179"/>
      <c r="T218" s="179"/>
      <c r="U218" s="179"/>
      <c r="V218" s="232"/>
      <c r="W218" s="109"/>
      <c r="X218" s="225" t="s">
        <v>125</v>
      </c>
      <c r="Y218" s="234" t="s">
        <v>127</v>
      </c>
      <c r="Z218" s="234" t="s">
        <v>127</v>
      </c>
      <c r="AA218" s="234" t="s">
        <v>127</v>
      </c>
      <c r="AB218" s="234" t="s">
        <v>127</v>
      </c>
      <c r="AC218" s="234" t="s">
        <v>126</v>
      </c>
      <c r="AD218" s="234">
        <v>3562</v>
      </c>
      <c r="AE218" s="234">
        <v>8414</v>
      </c>
      <c r="AF218" s="234">
        <v>48011</v>
      </c>
      <c r="AG218" s="234" t="s">
        <v>814</v>
      </c>
      <c r="AH218" s="234" t="s">
        <v>815</v>
      </c>
      <c r="AI218" s="3" t="s">
        <v>136</v>
      </c>
    </row>
    <row r="219" ht="45" customHeight="1" spans="1:34">
      <c r="A219" s="19" t="s">
        <v>400</v>
      </c>
      <c r="B219" s="21" t="s">
        <v>816</v>
      </c>
      <c r="C219" s="225" t="s">
        <v>817</v>
      </c>
      <c r="D219" s="180" t="s">
        <v>120</v>
      </c>
      <c r="E219" s="180" t="s">
        <v>207</v>
      </c>
      <c r="F219" s="180" t="s">
        <v>122</v>
      </c>
      <c r="G219" s="180" t="s">
        <v>818</v>
      </c>
      <c r="H219" s="180" t="s">
        <v>819</v>
      </c>
      <c r="I219" s="180">
        <v>13509194629</v>
      </c>
      <c r="J219" s="180">
        <f>K219+P219+Q219+R219+S219+T219+U219+V219</f>
        <v>320</v>
      </c>
      <c r="K219" s="179"/>
      <c r="L219" s="180"/>
      <c r="M219" s="180"/>
      <c r="N219" s="228"/>
      <c r="O219" s="108"/>
      <c r="P219" s="229">
        <v>320</v>
      </c>
      <c r="Q219" s="179"/>
      <c r="R219" s="179"/>
      <c r="S219" s="179"/>
      <c r="T219" s="179"/>
      <c r="U219" s="179"/>
      <c r="V219" s="232"/>
      <c r="W219" s="109"/>
      <c r="X219" s="225" t="s">
        <v>125</v>
      </c>
      <c r="Y219" s="234" t="s">
        <v>127</v>
      </c>
      <c r="Z219" s="234" t="s">
        <v>126</v>
      </c>
      <c r="AA219" s="234" t="s">
        <v>126</v>
      </c>
      <c r="AB219" s="234" t="s">
        <v>126</v>
      </c>
      <c r="AC219" s="234" t="s">
        <v>126</v>
      </c>
      <c r="AD219" s="234">
        <v>110</v>
      </c>
      <c r="AE219" s="234">
        <v>353</v>
      </c>
      <c r="AF219" s="234">
        <v>1150</v>
      </c>
      <c r="AG219" s="117" t="s">
        <v>820</v>
      </c>
      <c r="AH219" s="117" t="s">
        <v>821</v>
      </c>
    </row>
    <row r="220" ht="45" customHeight="1" spans="1:34">
      <c r="A220" s="19" t="s">
        <v>408</v>
      </c>
      <c r="B220" s="21" t="s">
        <v>822</v>
      </c>
      <c r="C220" s="225" t="s">
        <v>823</v>
      </c>
      <c r="D220" s="180" t="s">
        <v>120</v>
      </c>
      <c r="E220" s="180" t="s">
        <v>358</v>
      </c>
      <c r="F220" s="180" t="s">
        <v>122</v>
      </c>
      <c r="G220" s="180" t="s">
        <v>818</v>
      </c>
      <c r="H220" s="180" t="s">
        <v>819</v>
      </c>
      <c r="I220" s="180">
        <v>13509194629</v>
      </c>
      <c r="J220" s="180">
        <f>K220+P220+Q220+R220+S220+T220+U220+V220</f>
        <v>300</v>
      </c>
      <c r="K220" s="179"/>
      <c r="L220" s="180"/>
      <c r="M220" s="180"/>
      <c r="N220" s="228"/>
      <c r="O220" s="108"/>
      <c r="P220" s="229">
        <v>300</v>
      </c>
      <c r="Q220" s="179"/>
      <c r="R220" s="179"/>
      <c r="S220" s="179"/>
      <c r="T220" s="179"/>
      <c r="U220" s="179"/>
      <c r="V220" s="232"/>
      <c r="W220" s="109"/>
      <c r="X220" s="225" t="s">
        <v>125</v>
      </c>
      <c r="Y220" s="234" t="s">
        <v>127</v>
      </c>
      <c r="Z220" s="234" t="s">
        <v>126</v>
      </c>
      <c r="AA220" s="234" t="s">
        <v>126</v>
      </c>
      <c r="AB220" s="234" t="s">
        <v>126</v>
      </c>
      <c r="AC220" s="234" t="s">
        <v>126</v>
      </c>
      <c r="AD220" s="234">
        <v>79</v>
      </c>
      <c r="AE220" s="234">
        <v>293</v>
      </c>
      <c r="AF220" s="234">
        <v>1050</v>
      </c>
      <c r="AG220" s="117" t="s">
        <v>820</v>
      </c>
      <c r="AH220" s="117" t="s">
        <v>821</v>
      </c>
    </row>
    <row r="221" ht="45" customHeight="1" spans="1:34">
      <c r="A221" s="19" t="s">
        <v>413</v>
      </c>
      <c r="B221" s="21" t="s">
        <v>824</v>
      </c>
      <c r="C221" s="225" t="s">
        <v>823</v>
      </c>
      <c r="D221" s="180" t="s">
        <v>212</v>
      </c>
      <c r="E221" s="180" t="s">
        <v>342</v>
      </c>
      <c r="F221" s="180" t="s">
        <v>122</v>
      </c>
      <c r="G221" s="180" t="s">
        <v>818</v>
      </c>
      <c r="H221" s="180" t="s">
        <v>819</v>
      </c>
      <c r="I221" s="180">
        <v>13509194629</v>
      </c>
      <c r="J221" s="180">
        <f>K221+P221+Q221+R221+S221+T221+U221+V221</f>
        <v>380</v>
      </c>
      <c r="K221" s="179"/>
      <c r="L221" s="180"/>
      <c r="M221" s="180"/>
      <c r="N221" s="228"/>
      <c r="O221" s="108"/>
      <c r="P221" s="229">
        <v>380</v>
      </c>
      <c r="Q221" s="179"/>
      <c r="R221" s="179"/>
      <c r="S221" s="179"/>
      <c r="T221" s="179"/>
      <c r="U221" s="179"/>
      <c r="V221" s="232"/>
      <c r="W221" s="109"/>
      <c r="X221" s="225" t="s">
        <v>125</v>
      </c>
      <c r="Y221" s="234" t="s">
        <v>127</v>
      </c>
      <c r="Z221" s="234" t="s">
        <v>126</v>
      </c>
      <c r="AA221" s="234" t="s">
        <v>126</v>
      </c>
      <c r="AB221" s="234" t="s">
        <v>126</v>
      </c>
      <c r="AC221" s="234" t="s">
        <v>126</v>
      </c>
      <c r="AD221" s="234">
        <v>92</v>
      </c>
      <c r="AE221" s="234">
        <v>329</v>
      </c>
      <c r="AF221" s="234">
        <v>1460</v>
      </c>
      <c r="AG221" s="117" t="s">
        <v>820</v>
      </c>
      <c r="AH221" s="117" t="s">
        <v>821</v>
      </c>
    </row>
    <row r="222" ht="96" customHeight="1" spans="1:34">
      <c r="A222" s="19" t="s">
        <v>421</v>
      </c>
      <c r="B222" s="226" t="s">
        <v>825</v>
      </c>
      <c r="C222" s="161" t="s">
        <v>826</v>
      </c>
      <c r="D222" s="161" t="s">
        <v>158</v>
      </c>
      <c r="E222" s="161" t="s">
        <v>827</v>
      </c>
      <c r="F222" s="161" t="s">
        <v>122</v>
      </c>
      <c r="G222" s="161" t="s">
        <v>818</v>
      </c>
      <c r="H222" s="161" t="s">
        <v>819</v>
      </c>
      <c r="I222" s="161">
        <v>13509194629</v>
      </c>
      <c r="J222" s="161">
        <v>880</v>
      </c>
      <c r="K222" s="179">
        <f>SUM(L222:O222)</f>
        <v>0</v>
      </c>
      <c r="L222" s="161">
        <v>0</v>
      </c>
      <c r="M222" s="161">
        <v>0</v>
      </c>
      <c r="N222" s="161">
        <v>0</v>
      </c>
      <c r="O222" s="230">
        <v>0</v>
      </c>
      <c r="P222" s="179">
        <v>880</v>
      </c>
      <c r="Q222" s="179">
        <v>0</v>
      </c>
      <c r="R222" s="179">
        <v>0</v>
      </c>
      <c r="S222" s="179">
        <v>0</v>
      </c>
      <c r="T222" s="179">
        <v>0</v>
      </c>
      <c r="U222" s="179">
        <v>0</v>
      </c>
      <c r="V222" s="179">
        <v>0</v>
      </c>
      <c r="W222" s="233">
        <v>0</v>
      </c>
      <c r="X222" s="161" t="s">
        <v>125</v>
      </c>
      <c r="Y222" s="161" t="s">
        <v>127</v>
      </c>
      <c r="Z222" s="161" t="s">
        <v>126</v>
      </c>
      <c r="AA222" s="161" t="s">
        <v>126</v>
      </c>
      <c r="AB222" s="161" t="s">
        <v>126</v>
      </c>
      <c r="AC222" s="161" t="s">
        <v>126</v>
      </c>
      <c r="AD222" s="161">
        <v>120</v>
      </c>
      <c r="AE222" s="161">
        <v>448</v>
      </c>
      <c r="AF222" s="161">
        <v>1742</v>
      </c>
      <c r="AG222" s="161" t="s">
        <v>828</v>
      </c>
      <c r="AH222" s="161" t="s">
        <v>821</v>
      </c>
    </row>
    <row r="223" ht="34.5" customHeight="1" spans="1:34">
      <c r="A223" s="19" t="s">
        <v>69</v>
      </c>
      <c r="B223" s="14"/>
      <c r="C223" s="14"/>
      <c r="D223" s="15"/>
      <c r="E223" s="15"/>
      <c r="F223" s="15"/>
      <c r="G223" s="15"/>
      <c r="H223" s="15"/>
      <c r="I223" s="15"/>
      <c r="J223" s="18">
        <f>K223+P223+Q223+R223+S223+T223+U223+V223+W223</f>
        <v>1060</v>
      </c>
      <c r="K223" s="81">
        <f>SUM(L223:O223)</f>
        <v>0</v>
      </c>
      <c r="L223" s="18">
        <f>SUM(L224:L228)</f>
        <v>0</v>
      </c>
      <c r="M223" s="18">
        <f t="shared" ref="M223:W223" si="56">SUM(M224:M228)</f>
        <v>0</v>
      </c>
      <c r="N223" s="18">
        <f>SUM(N224:N228)</f>
        <v>0</v>
      </c>
      <c r="O223" s="82">
        <f>SUM(O224:O228)</f>
        <v>0</v>
      </c>
      <c r="P223" s="81">
        <f>SUM(P224:P228)</f>
        <v>1060</v>
      </c>
      <c r="Q223" s="81">
        <f>SUM(Q224:Q228)</f>
        <v>0</v>
      </c>
      <c r="R223" s="81">
        <f>SUM(R224:R228)</f>
        <v>0</v>
      </c>
      <c r="S223" s="81">
        <f>SUM(S224:S228)</f>
        <v>0</v>
      </c>
      <c r="T223" s="81">
        <f>SUM(T224:T228)</f>
        <v>0</v>
      </c>
      <c r="U223" s="81">
        <f>SUM(U224:U228)</f>
        <v>0</v>
      </c>
      <c r="V223" s="81">
        <f>SUM(V224:V228)</f>
        <v>0</v>
      </c>
      <c r="W223" s="81">
        <f>SUM(W224:W228)</f>
        <v>0</v>
      </c>
      <c r="X223" s="107"/>
      <c r="Y223" s="107"/>
      <c r="Z223" s="107"/>
      <c r="AA223" s="107"/>
      <c r="AB223" s="107"/>
      <c r="AC223" s="107"/>
      <c r="AD223" s="107"/>
      <c r="AE223" s="107"/>
      <c r="AF223" s="107"/>
      <c r="AG223" s="107"/>
      <c r="AH223" s="107"/>
    </row>
    <row r="224" ht="54" customHeight="1" spans="1:35">
      <c r="A224" s="19" t="s">
        <v>393</v>
      </c>
      <c r="B224" s="21" t="s">
        <v>829</v>
      </c>
      <c r="C224" s="21" t="s">
        <v>830</v>
      </c>
      <c r="D224" s="24" t="s">
        <v>212</v>
      </c>
      <c r="E224" s="24" t="s">
        <v>831</v>
      </c>
      <c r="F224" s="24" t="s">
        <v>122</v>
      </c>
      <c r="G224" s="24" t="s">
        <v>673</v>
      </c>
      <c r="H224" s="24" t="s">
        <v>674</v>
      </c>
      <c r="I224" s="24">
        <v>2683110</v>
      </c>
      <c r="J224" s="24">
        <v>70</v>
      </c>
      <c r="K224" s="85"/>
      <c r="L224" s="24"/>
      <c r="M224" s="24"/>
      <c r="N224" s="24"/>
      <c r="O224" s="36"/>
      <c r="P224" s="85">
        <v>70</v>
      </c>
      <c r="Q224" s="85"/>
      <c r="R224" s="85"/>
      <c r="S224" s="85"/>
      <c r="T224" s="85"/>
      <c r="U224" s="85"/>
      <c r="V224" s="85"/>
      <c r="W224" s="85"/>
      <c r="X224" s="24" t="s">
        <v>125</v>
      </c>
      <c r="Y224" s="24" t="s">
        <v>127</v>
      </c>
      <c r="Z224" s="24" t="s">
        <v>126</v>
      </c>
      <c r="AA224" s="24" t="s">
        <v>126</v>
      </c>
      <c r="AB224" s="24" t="s">
        <v>127</v>
      </c>
      <c r="AC224" s="24" t="s">
        <v>126</v>
      </c>
      <c r="AD224" s="24">
        <v>96</v>
      </c>
      <c r="AE224" s="24">
        <v>275</v>
      </c>
      <c r="AF224" s="24">
        <v>846</v>
      </c>
      <c r="AG224" s="139" t="s">
        <v>832</v>
      </c>
      <c r="AH224" s="24" t="s">
        <v>833</v>
      </c>
      <c r="AI224" s="235"/>
    </row>
    <row r="225" ht="54" customHeight="1" spans="1:35">
      <c r="A225" s="19" t="s">
        <v>400</v>
      </c>
      <c r="B225" s="21" t="s">
        <v>834</v>
      </c>
      <c r="C225" s="21" t="s">
        <v>835</v>
      </c>
      <c r="D225" s="24" t="s">
        <v>146</v>
      </c>
      <c r="E225" s="24" t="s">
        <v>836</v>
      </c>
      <c r="F225" s="24" t="s">
        <v>122</v>
      </c>
      <c r="G225" s="24" t="s">
        <v>673</v>
      </c>
      <c r="H225" s="24" t="s">
        <v>674</v>
      </c>
      <c r="I225" s="24">
        <v>2683110</v>
      </c>
      <c r="J225" s="24">
        <v>90</v>
      </c>
      <c r="K225" s="85"/>
      <c r="L225" s="24"/>
      <c r="M225" s="24"/>
      <c r="N225" s="24"/>
      <c r="O225" s="36"/>
      <c r="P225" s="85">
        <v>90</v>
      </c>
      <c r="Q225" s="85"/>
      <c r="R225" s="85"/>
      <c r="S225" s="85"/>
      <c r="T225" s="85"/>
      <c r="U225" s="85"/>
      <c r="V225" s="85"/>
      <c r="W225" s="85"/>
      <c r="X225" s="24" t="s">
        <v>125</v>
      </c>
      <c r="Y225" s="24" t="s">
        <v>127</v>
      </c>
      <c r="Z225" s="24" t="s">
        <v>126</v>
      </c>
      <c r="AA225" s="24" t="s">
        <v>126</v>
      </c>
      <c r="AB225" s="24" t="s">
        <v>127</v>
      </c>
      <c r="AC225" s="24" t="s">
        <v>126</v>
      </c>
      <c r="AD225" s="24">
        <v>24</v>
      </c>
      <c r="AE225" s="24">
        <v>68</v>
      </c>
      <c r="AF225" s="24">
        <v>215</v>
      </c>
      <c r="AG225" s="139" t="s">
        <v>832</v>
      </c>
      <c r="AH225" s="24" t="s">
        <v>837</v>
      </c>
      <c r="AI225" s="235"/>
    </row>
    <row r="226" ht="54" customHeight="1" spans="1:35">
      <c r="A226" s="19" t="s">
        <v>408</v>
      </c>
      <c r="B226" s="21" t="s">
        <v>838</v>
      </c>
      <c r="C226" s="21" t="s">
        <v>839</v>
      </c>
      <c r="D226" s="24" t="s">
        <v>181</v>
      </c>
      <c r="E226" s="24" t="s">
        <v>840</v>
      </c>
      <c r="F226" s="24" t="s">
        <v>122</v>
      </c>
      <c r="G226" s="24" t="s">
        <v>673</v>
      </c>
      <c r="H226" s="24" t="s">
        <v>674</v>
      </c>
      <c r="I226" s="24">
        <v>2683110</v>
      </c>
      <c r="J226" s="24">
        <v>250</v>
      </c>
      <c r="K226" s="85"/>
      <c r="L226" s="24"/>
      <c r="M226" s="24"/>
      <c r="N226" s="24"/>
      <c r="O226" s="36"/>
      <c r="P226" s="85">
        <v>250</v>
      </c>
      <c r="Q226" s="85"/>
      <c r="R226" s="85"/>
      <c r="S226" s="85"/>
      <c r="T226" s="85"/>
      <c r="U226" s="85"/>
      <c r="V226" s="85"/>
      <c r="W226" s="85"/>
      <c r="X226" s="24" t="s">
        <v>125</v>
      </c>
      <c r="Y226" s="24" t="s">
        <v>127</v>
      </c>
      <c r="Z226" s="24" t="s">
        <v>127</v>
      </c>
      <c r="AA226" s="24" t="s">
        <v>126</v>
      </c>
      <c r="AB226" s="24" t="s">
        <v>127</v>
      </c>
      <c r="AC226" s="24" t="s">
        <v>126</v>
      </c>
      <c r="AD226" s="24">
        <v>38</v>
      </c>
      <c r="AE226" s="24">
        <v>90</v>
      </c>
      <c r="AF226" s="24">
        <v>273</v>
      </c>
      <c r="AG226" s="139" t="s">
        <v>832</v>
      </c>
      <c r="AH226" s="24" t="s">
        <v>841</v>
      </c>
      <c r="AI226" s="235"/>
    </row>
    <row r="227" ht="110.25" customHeight="1" spans="1:35">
      <c r="A227" s="19" t="s">
        <v>413</v>
      </c>
      <c r="B227" s="21" t="s">
        <v>842</v>
      </c>
      <c r="C227" s="21" t="s">
        <v>843</v>
      </c>
      <c r="D227" s="24" t="s">
        <v>844</v>
      </c>
      <c r="E227" s="24" t="s">
        <v>845</v>
      </c>
      <c r="F227" s="24" t="s">
        <v>122</v>
      </c>
      <c r="G227" s="24" t="s">
        <v>673</v>
      </c>
      <c r="H227" s="24" t="s">
        <v>674</v>
      </c>
      <c r="I227" s="24">
        <v>2683110</v>
      </c>
      <c r="J227" s="24">
        <v>500</v>
      </c>
      <c r="K227" s="85"/>
      <c r="L227" s="24"/>
      <c r="M227" s="24"/>
      <c r="N227" s="24"/>
      <c r="O227" s="36"/>
      <c r="P227" s="85">
        <v>500</v>
      </c>
      <c r="Q227" s="85"/>
      <c r="R227" s="85"/>
      <c r="S227" s="85"/>
      <c r="T227" s="85"/>
      <c r="U227" s="85"/>
      <c r="V227" s="85"/>
      <c r="W227" s="85"/>
      <c r="X227" s="24" t="s">
        <v>125</v>
      </c>
      <c r="Y227" s="24" t="s">
        <v>127</v>
      </c>
      <c r="Z227" s="24" t="s">
        <v>127</v>
      </c>
      <c r="AA227" s="24" t="s">
        <v>126</v>
      </c>
      <c r="AB227" s="24" t="s">
        <v>127</v>
      </c>
      <c r="AC227" s="24" t="s">
        <v>126</v>
      </c>
      <c r="AD227" s="24">
        <v>143</v>
      </c>
      <c r="AE227" s="24">
        <v>410</v>
      </c>
      <c r="AF227" s="24">
        <v>1220</v>
      </c>
      <c r="AG227" s="139" t="s">
        <v>832</v>
      </c>
      <c r="AH227" s="24" t="s">
        <v>846</v>
      </c>
      <c r="AI227" s="235"/>
    </row>
    <row r="228" ht="110.25" customHeight="1" spans="1:35">
      <c r="A228" s="19" t="s">
        <v>421</v>
      </c>
      <c r="B228" s="21" t="s">
        <v>847</v>
      </c>
      <c r="C228" s="21" t="s">
        <v>848</v>
      </c>
      <c r="D228" s="24" t="s">
        <v>844</v>
      </c>
      <c r="E228" s="24" t="s">
        <v>845</v>
      </c>
      <c r="F228" s="24" t="s">
        <v>122</v>
      </c>
      <c r="G228" s="24" t="s">
        <v>673</v>
      </c>
      <c r="H228" s="24" t="s">
        <v>674</v>
      </c>
      <c r="I228" s="24">
        <v>2683110</v>
      </c>
      <c r="J228" s="24">
        <v>150</v>
      </c>
      <c r="K228" s="85"/>
      <c r="L228" s="24"/>
      <c r="M228" s="24"/>
      <c r="N228" s="24"/>
      <c r="O228" s="36"/>
      <c r="P228" s="85">
        <v>150</v>
      </c>
      <c r="Q228" s="85"/>
      <c r="R228" s="85"/>
      <c r="S228" s="85"/>
      <c r="T228" s="85"/>
      <c r="U228" s="85"/>
      <c r="V228" s="85"/>
      <c r="W228" s="85"/>
      <c r="X228" s="24" t="s">
        <v>125</v>
      </c>
      <c r="Y228" s="24" t="s">
        <v>127</v>
      </c>
      <c r="Z228" s="24" t="s">
        <v>127</v>
      </c>
      <c r="AA228" s="24" t="s">
        <v>126</v>
      </c>
      <c r="AB228" s="24" t="s">
        <v>127</v>
      </c>
      <c r="AC228" s="24" t="s">
        <v>126</v>
      </c>
      <c r="AD228" s="24">
        <v>147</v>
      </c>
      <c r="AE228" s="24">
        <v>432</v>
      </c>
      <c r="AF228" s="24">
        <v>1147</v>
      </c>
      <c r="AG228" s="139" t="s">
        <v>832</v>
      </c>
      <c r="AH228" s="24" t="s">
        <v>849</v>
      </c>
      <c r="AI228" s="235"/>
    </row>
    <row r="229" ht="34.5" customHeight="1" spans="1:34">
      <c r="A229" s="72" t="s">
        <v>850</v>
      </c>
      <c r="B229" s="14"/>
      <c r="C229" s="14"/>
      <c r="D229" s="15"/>
      <c r="E229" s="15"/>
      <c r="F229" s="15"/>
      <c r="G229" s="15"/>
      <c r="H229" s="15"/>
      <c r="I229" s="15"/>
      <c r="J229" s="15">
        <f>J230+J231+J232+J233</f>
        <v>30</v>
      </c>
      <c r="K229" s="113">
        <f t="shared" ref="K229:W229" si="57">K230+K231+K232+K233</f>
        <v>0</v>
      </c>
      <c r="L229" s="15">
        <f>L230+L231+L232+L233</f>
        <v>0</v>
      </c>
      <c r="M229" s="15">
        <f>M230+M231+M232+M233</f>
        <v>0</v>
      </c>
      <c r="N229" s="15">
        <f>N230+N231+N232+N233</f>
        <v>0</v>
      </c>
      <c r="O229" s="15">
        <f>O230+O231+O232+O233</f>
        <v>0</v>
      </c>
      <c r="P229" s="113">
        <f>P230+P231+P232+P233</f>
        <v>0</v>
      </c>
      <c r="Q229" s="113">
        <f>Q230+Q231+Q232+Q233</f>
        <v>0</v>
      </c>
      <c r="R229" s="113">
        <f>R230+R231+R232+R233</f>
        <v>0</v>
      </c>
      <c r="S229" s="113">
        <f>S230+S231+S232+S233</f>
        <v>0</v>
      </c>
      <c r="T229" s="113">
        <f>T230+T231+T232+T233</f>
        <v>30</v>
      </c>
      <c r="U229" s="113">
        <f>U230+U231+U232+U233</f>
        <v>0</v>
      </c>
      <c r="V229" s="113">
        <f>V230+V231+V232+V233</f>
        <v>0</v>
      </c>
      <c r="W229" s="113">
        <f>W230+W231+W232+W233</f>
        <v>0</v>
      </c>
      <c r="X229" s="107"/>
      <c r="Y229" s="107"/>
      <c r="Z229" s="107"/>
      <c r="AA229" s="107"/>
      <c r="AB229" s="107"/>
      <c r="AC229" s="107"/>
      <c r="AD229" s="107"/>
      <c r="AE229" s="107"/>
      <c r="AF229" s="107"/>
      <c r="AG229" s="107"/>
      <c r="AH229" s="107"/>
    </row>
    <row r="230" ht="34.5" customHeight="1" spans="1:34">
      <c r="A230" s="19" t="s">
        <v>71</v>
      </c>
      <c r="B230" s="14"/>
      <c r="C230" s="14"/>
      <c r="D230" s="15"/>
      <c r="E230" s="15"/>
      <c r="F230" s="15"/>
      <c r="G230" s="15"/>
      <c r="H230" s="15"/>
      <c r="I230" s="15"/>
      <c r="J230" s="15"/>
      <c r="K230" s="109"/>
      <c r="L230" s="107"/>
      <c r="M230" s="107"/>
      <c r="N230" s="107"/>
      <c r="O230" s="108"/>
      <c r="P230" s="109"/>
      <c r="Q230" s="109"/>
      <c r="R230" s="109"/>
      <c r="S230" s="109"/>
      <c r="T230" s="109"/>
      <c r="U230" s="109"/>
      <c r="V230" s="109"/>
      <c r="W230" s="109"/>
      <c r="X230" s="107"/>
      <c r="Y230" s="107"/>
      <c r="Z230" s="107"/>
      <c r="AA230" s="107"/>
      <c r="AB230" s="107"/>
      <c r="AC230" s="107"/>
      <c r="AD230" s="107"/>
      <c r="AE230" s="107"/>
      <c r="AF230" s="107"/>
      <c r="AG230" s="107"/>
      <c r="AH230" s="107"/>
    </row>
    <row r="231" ht="55" customHeight="1" spans="1:34">
      <c r="A231" s="19" t="s">
        <v>72</v>
      </c>
      <c r="B231" s="227" t="s">
        <v>851</v>
      </c>
      <c r="C231" s="105" t="s">
        <v>852</v>
      </c>
      <c r="D231" s="105"/>
      <c r="E231" s="105" t="s">
        <v>853</v>
      </c>
      <c r="F231" s="105" t="s">
        <v>122</v>
      </c>
      <c r="G231" s="105" t="s">
        <v>417</v>
      </c>
      <c r="H231" s="105" t="s">
        <v>418</v>
      </c>
      <c r="I231" s="105">
        <v>4185134</v>
      </c>
      <c r="J231" s="105">
        <v>30</v>
      </c>
      <c r="K231" s="105"/>
      <c r="L231" s="105"/>
      <c r="M231" s="105"/>
      <c r="N231" s="105"/>
      <c r="O231" s="105"/>
      <c r="P231" s="105"/>
      <c r="Q231" s="105"/>
      <c r="R231" s="105"/>
      <c r="S231" s="105"/>
      <c r="T231" s="105">
        <v>30</v>
      </c>
      <c r="U231" s="105"/>
      <c r="V231" s="105"/>
      <c r="W231" s="105"/>
      <c r="X231" s="105" t="s">
        <v>125</v>
      </c>
      <c r="Y231" s="105" t="s">
        <v>127</v>
      </c>
      <c r="Z231" s="105" t="s">
        <v>126</v>
      </c>
      <c r="AA231" s="105" t="s">
        <v>126</v>
      </c>
      <c r="AB231" s="105" t="s">
        <v>126</v>
      </c>
      <c r="AC231" s="105" t="s">
        <v>126</v>
      </c>
      <c r="AD231" s="105"/>
      <c r="AE231" s="105">
        <v>1234</v>
      </c>
      <c r="AF231" s="105">
        <v>12471</v>
      </c>
      <c r="AG231" s="139" t="s">
        <v>854</v>
      </c>
      <c r="AH231" s="139" t="s">
        <v>855</v>
      </c>
    </row>
    <row r="232" ht="34.5" customHeight="1" spans="1:34">
      <c r="A232" s="19" t="s">
        <v>73</v>
      </c>
      <c r="B232" s="14"/>
      <c r="C232" s="14"/>
      <c r="D232" s="15"/>
      <c r="E232" s="15"/>
      <c r="F232" s="15"/>
      <c r="G232" s="15"/>
      <c r="H232" s="15"/>
      <c r="I232" s="15"/>
      <c r="J232" s="15"/>
      <c r="K232" s="109"/>
      <c r="L232" s="107"/>
      <c r="M232" s="107"/>
      <c r="N232" s="107"/>
      <c r="O232" s="108"/>
      <c r="P232" s="109"/>
      <c r="Q232" s="109"/>
      <c r="R232" s="109"/>
      <c r="S232" s="109"/>
      <c r="T232" s="109"/>
      <c r="U232" s="109"/>
      <c r="V232" s="109"/>
      <c r="W232" s="109"/>
      <c r="X232" s="107"/>
      <c r="Y232" s="107"/>
      <c r="Z232" s="107"/>
      <c r="AA232" s="107"/>
      <c r="AB232" s="107"/>
      <c r="AC232" s="107"/>
      <c r="AD232" s="107"/>
      <c r="AE232" s="107"/>
      <c r="AF232" s="107"/>
      <c r="AG232" s="107"/>
      <c r="AH232" s="107"/>
    </row>
    <row r="233" ht="34.5" customHeight="1" spans="1:34">
      <c r="A233" s="19" t="s">
        <v>74</v>
      </c>
      <c r="B233" s="14"/>
      <c r="C233" s="14"/>
      <c r="D233" s="15"/>
      <c r="E233" s="15"/>
      <c r="F233" s="15"/>
      <c r="G233" s="15"/>
      <c r="H233" s="15"/>
      <c r="I233" s="15"/>
      <c r="J233" s="15"/>
      <c r="K233" s="109"/>
      <c r="L233" s="107"/>
      <c r="M233" s="107"/>
      <c r="N233" s="107"/>
      <c r="O233" s="108"/>
      <c r="P233" s="109"/>
      <c r="Q233" s="109"/>
      <c r="R233" s="109"/>
      <c r="S233" s="109"/>
      <c r="T233" s="109"/>
      <c r="U233" s="109"/>
      <c r="V233" s="109"/>
      <c r="W233" s="109"/>
      <c r="X233" s="107"/>
      <c r="Y233" s="107"/>
      <c r="Z233" s="107"/>
      <c r="AA233" s="107"/>
      <c r="AB233" s="107"/>
      <c r="AC233" s="107"/>
      <c r="AD233" s="107"/>
      <c r="AE233" s="107"/>
      <c r="AF233" s="107"/>
      <c r="AG233" s="107"/>
      <c r="AH233" s="107"/>
    </row>
    <row r="234" ht="34.5" customHeight="1" spans="1:34">
      <c r="A234" s="13" t="s">
        <v>75</v>
      </c>
      <c r="B234" s="14"/>
      <c r="C234" s="14"/>
      <c r="D234" s="15"/>
      <c r="E234" s="15"/>
      <c r="F234" s="15"/>
      <c r="G234" s="15"/>
      <c r="H234" s="15"/>
      <c r="I234" s="15"/>
      <c r="J234" s="15"/>
      <c r="K234" s="109"/>
      <c r="L234" s="107"/>
      <c r="M234" s="107"/>
      <c r="N234" s="107"/>
      <c r="O234" s="108"/>
      <c r="P234" s="109"/>
      <c r="Q234" s="109"/>
      <c r="R234" s="109"/>
      <c r="S234" s="109"/>
      <c r="T234" s="109"/>
      <c r="U234" s="109"/>
      <c r="V234" s="109"/>
      <c r="W234" s="109"/>
      <c r="X234" s="107"/>
      <c r="Y234" s="107"/>
      <c r="Z234" s="107"/>
      <c r="AA234" s="107"/>
      <c r="AB234" s="107"/>
      <c r="AC234" s="107"/>
      <c r="AD234" s="107"/>
      <c r="AE234" s="107"/>
      <c r="AF234" s="107"/>
      <c r="AG234" s="107"/>
      <c r="AH234" s="107"/>
    </row>
  </sheetData>
  <mergeCells count="25">
    <mergeCell ref="A2:AH2"/>
    <mergeCell ref="D3:E3"/>
    <mergeCell ref="J3:W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D3:AE4"/>
  </mergeCells>
  <dataValidations count="6">
    <dataValidation type="list" allowBlank="1" showInputMessage="1" showErrorMessage="1" sqref="F2 F10 F22 F28 F37 F38 F54 F55 F61 F62 F63 F70 F71 F72 F74 F82 F85 F89 F91 F92 F95 F231 F12:F15 F17:F20 F23:F27 F29:F30 F32:F35 F39:F49 F56:F60 F65:F68 F163:F167">
      <formula1>$AM$4:$AM$7</formula1>
    </dataValidation>
    <dataValidation type="list" allowBlank="1" showInputMessage="1" showErrorMessage="1" sqref="X2 X10 X11 X16:AC16 X37 X38 X54 X55 X61 X62 X63 Y69:AC69 X70 X71 X72 X73 X79 X82 X85 X91 X92 X95 X100 X104 X110 X128 X129 X130 X131 X132 X133 X134 X135 X136 X137 X140 X141 X142 X143 X144 X145 X218 X222 X231 X12:X15 X17:X20 X22:X35 X39:X52 X56:X60 X65:X69 X74:X75 X88:X89 X97:X99 X114:X127 X138:X139 X146:X147 X149:X150 X151:X152 X153:X160 X163:X169 X171:X212 X219:X221 X224:X228 Y30:AC31 Y23:AC28">
      <formula1>$AN$4:$AN$5</formula1>
    </dataValidation>
    <dataValidation type="list" allowBlank="1" showInputMessage="1" showErrorMessage="1" sqref="F73 F79 F151 F152 F218 F222 F149:F150 F153:F160 F219:F221 F224:F228">
      <formula1>$AM$4:$AM$6</formula1>
    </dataValidation>
    <dataValidation type="list" allowBlank="1" showInputMessage="1" showErrorMessage="1" sqref="Y2:AC2 Y10:AC10 Y11:AA11 AB11 AC11 Y22:AC22 Y29:AC29 Y37:AC37 Y38:AC38 Y54 Z54 AA54 AB54 AC54 Y55:AC55 Y61:AC61 Y62:Z62 AA62 AB62:AC62 Y63:AC63 Y70:AC70 Y71:AC71 Y72:AC72 Y73:AC73 Y74:AC74 Y79:AC79 Y82:AC82 Y85:AC85 Y91:AC91 Y92:AC92 Y95:AC95 Y100:AC100 Y104:AC104 Y110:AC110 Z128 AA128:AC128 Z129 AA129:AC129 Z130 AA130:AC130 Z131 AA131:AC131 Z132 AA132:AC132 Z133 AA133:AC133 Z134 AA134:AC134 Z135 AA135:AC135 Z136 AA136:AC136 Z137 AA137:AC137 Y140:Z140 AA140:AC140 Y141:Z141 AA141:AC141 Y142:Z142 AA142:AC142 Y143:Z143 AA143:AC143 Y144:Z144 AA144:AC144 Y145:Z145 AA145:AC145 Y218:AC218 Y222:AC222 Y231:AC231 Y128:Y137 Y219:Y221 Y12:AC15 Y32:AC35 Y17:AC20 Y65:AC68 Y39:AC49 Y149:AC150 Y151:AC152 Y138:Z139 Y146:Z147 Y56:AC60 AA138:AC139 AA146:AC148 Y171:AC212 Y163:AC167 Y153:AC160 Y114:Z127 AA114:AC127 Y224:AC228 Z219:AC221 Y97:AC99">
      <formula1>$AO$4:$AO$5</formula1>
    </dataValidation>
    <dataValidation type="list" allowBlank="1" showInputMessage="1" showErrorMessage="1" sqref="F16 F31 F69">
      <formula1>$AL$4:$AL$7</formula1>
    </dataValidation>
    <dataValidation type="list" allowBlank="1" showInputMessage="1" showErrorMessage="1" sqref="F104 F110 F97:F100">
      <formula1>$AM$4:$AM$5</formula1>
    </dataValidation>
  </dataValidations>
  <printOptions horizontalCentered="1"/>
  <pageMargins left="0.707638888888889" right="0.707638888888889" top="0.747916666666667" bottom="0.747916666666667" header="0.313888888888889" footer="0.313888888888889"/>
  <pageSetup paperSize="8" scale="31" fitToHeight="0" orientation="landscape"/>
  <headerFooter/>
  <drawing r:id="rId1"/>
  <legacyDrawing r:id="rId2"/>
</worksheet>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2</vt:i4>
      </vt:variant>
    </vt:vector>
  </HeadingPairs>
  <TitlesOfParts>
    <vt:vector size="2" baseType="lpstr">
      <vt:lpstr>2020汇总表</vt:lpstr>
      <vt:lpstr>2020年明细表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赶路人</cp:lastModifiedBy>
  <dcterms:created xsi:type="dcterms:W3CDTF">2019-07-20T09:28:00Z</dcterms:created>
  <cp:lastPrinted>2019-08-27T07:10:00Z</cp:lastPrinted>
  <dcterms:modified xsi:type="dcterms:W3CDTF">2020-06-09T06:44:50Z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