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中省险种" sheetId="1" r:id="rId1"/>
    <sheet name="市级险种" sheetId="5" r:id="rId2"/>
    <sheet name="原始计划表（不打印" sheetId="4" state="hidden" r:id="rId3"/>
  </sheets>
  <definedNames>
    <definedName name="_xlnm._FilterDatabase" localSheetId="0" hidden="1">中省险种!$A$4:$E$14</definedName>
    <definedName name="_xlnm._FilterDatabase" localSheetId="1" hidden="1">市级险种!$A$4:$E$7</definedName>
    <definedName name="_xlnm._FilterDatabase" localSheetId="2" hidden="1">'原始计划表（不打印'!$A$1:$J$80</definedName>
    <definedName name="_xlnm.Print_Area" localSheetId="2">'原始计划表（不打印'!$B$1:$C$80</definedName>
    <definedName name="_xlnm.Print_Titles" localSheetId="1">市级险种!$3:$4</definedName>
    <definedName name="_xlnm.Print_Titles" localSheetId="2">'原始计划表（不打印'!$1:$1</definedName>
    <definedName name="_xlnm.Print_Titles" localSheetId="0">中省险种!$3:$4</definedName>
  </definedNames>
  <calcPr calcId="144525"/>
</workbook>
</file>

<file path=xl/sharedStrings.xml><?xml version="1.0" encoding="utf-8"?>
<sst xmlns="http://schemas.openxmlformats.org/spreadsheetml/2006/main" count="275" uniqueCount="55">
  <si>
    <t>附件2-1：</t>
  </si>
  <si>
    <t>2021年宜君县政策性农业保险工作计划表（中省险种）</t>
  </si>
  <si>
    <t>单位：亩/头/吨，万元</t>
  </si>
  <si>
    <t>区县</t>
  </si>
  <si>
    <t>试点险种</t>
  </si>
  <si>
    <t>承保机构</t>
  </si>
  <si>
    <t>计划数量</t>
  </si>
  <si>
    <t>省级补贴控制数</t>
  </si>
  <si>
    <t>宜君县</t>
  </si>
  <si>
    <t>小麦</t>
  </si>
  <si>
    <t>人保财险</t>
  </si>
  <si>
    <t>玉米</t>
  </si>
  <si>
    <t>能繁母猪</t>
  </si>
  <si>
    <t>中华联合</t>
  </si>
  <si>
    <t>育肥猪</t>
  </si>
  <si>
    <t>公益林</t>
  </si>
  <si>
    <t>商品林</t>
  </si>
  <si>
    <t>核桃</t>
  </si>
  <si>
    <t>仔猪</t>
  </si>
  <si>
    <t>苹果</t>
  </si>
  <si>
    <t>国寿财险</t>
  </si>
  <si>
    <t>附件2-2：</t>
  </si>
  <si>
    <t>2021年宜君县政策性农业保险工作计划表（市级险种）</t>
  </si>
  <si>
    <t>市级补贴控制数</t>
  </si>
  <si>
    <t>生猪价格指数</t>
  </si>
  <si>
    <t>奶山羊羊乳价格指数</t>
  </si>
  <si>
    <t>太平洋财险</t>
  </si>
  <si>
    <t>险种</t>
  </si>
  <si>
    <t>计划数        （亩/头/吨）</t>
  </si>
  <si>
    <t>单位保费</t>
  </si>
  <si>
    <t>保费规模
（万元）</t>
  </si>
  <si>
    <t>人保财险铜川市分公司</t>
  </si>
  <si>
    <t>王益区</t>
  </si>
  <si>
    <t>耀州区</t>
  </si>
  <si>
    <t>印台区</t>
  </si>
  <si>
    <t>新区</t>
  </si>
  <si>
    <t>平安财险铜川中支</t>
  </si>
  <si>
    <t>马铃薯</t>
  </si>
  <si>
    <t>油菜</t>
  </si>
  <si>
    <t>阳光财险铜川中支</t>
  </si>
  <si>
    <t>中华联合财险铜川中支</t>
  </si>
  <si>
    <t>奶牛养殖</t>
  </si>
  <si>
    <t>中航安盟财险铜川中支</t>
  </si>
  <si>
    <t>国寿财险铜川中支</t>
  </si>
  <si>
    <t>苹果种植</t>
  </si>
  <si>
    <t>太保财险铜川中支</t>
  </si>
  <si>
    <t>设施农业</t>
  </si>
  <si>
    <t>花椒保险</t>
  </si>
  <si>
    <t>核桃保险</t>
  </si>
  <si>
    <t>奶山羊</t>
  </si>
  <si>
    <t>玉米期货</t>
  </si>
  <si>
    <t>奶山羊价格</t>
  </si>
  <si>
    <t>樱桃险</t>
  </si>
  <si>
    <t>鸡蛋期货</t>
  </si>
  <si>
    <t>注：小麦、玉米、马铃薯、油菜投保面积以本级统计部门提供的种植面积执行。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</si>
</sst>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0_ "/>
    <numFmt numFmtId="178" formatCode="#,##0_ "/>
    <numFmt numFmtId="179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8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11" applyNumberFormat="1" applyFont="1" applyFill="1" applyAlignment="1">
      <alignment horizontal="right" vertical="center"/>
    </xf>
    <xf numFmtId="10" fontId="0" fillId="0" borderId="0" xfId="11" applyNumberFormat="1" applyFont="1" applyFill="1" applyAlignment="1">
      <alignment horizontal="right" vertical="center"/>
    </xf>
    <xf numFmtId="10" fontId="4" fillId="0" borderId="0" xfId="11" applyNumberFormat="1" applyFont="1" applyFill="1" applyAlignment="1">
      <alignment horizontal="right" vertical="center"/>
    </xf>
    <xf numFmtId="176" fontId="0" fillId="0" borderId="0" xfId="11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79" fontId="0" fillId="0" borderId="0" xfId="0" applyNumberFormat="1" applyFont="1" applyFill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9" fillId="0" borderId="4" xfId="0" applyFont="1" applyBorder="1" applyAlignment="1">
      <alignment wrapText="1"/>
    </xf>
    <xf numFmtId="178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2" sqref="A2:E2"/>
    </sheetView>
  </sheetViews>
  <sheetFormatPr defaultColWidth="9" defaultRowHeight="13.5" outlineLevelCol="4"/>
  <cols>
    <col min="1" max="1" width="12.125" style="2" customWidth="1"/>
    <col min="2" max="2" width="24.375" style="2" customWidth="1"/>
    <col min="3" max="3" width="17" style="2" customWidth="1"/>
    <col min="4" max="4" width="16.625" style="2" customWidth="1"/>
    <col min="5" max="5" width="16.875" style="2" customWidth="1"/>
    <col min="6" max="16384" width="9" style="2"/>
  </cols>
  <sheetData>
    <row r="1" ht="33" customHeight="1" spans="1:1">
      <c r="A1" s="34" t="s">
        <v>0</v>
      </c>
    </row>
    <row r="2" ht="60" customHeight="1" spans="1:5">
      <c r="A2" s="35" t="s">
        <v>1</v>
      </c>
      <c r="B2" s="35"/>
      <c r="C2" s="35"/>
      <c r="D2" s="35"/>
      <c r="E2" s="35"/>
    </row>
    <row r="3" ht="45" customHeight="1" spans="5:5">
      <c r="E3" s="36" t="s">
        <v>2</v>
      </c>
    </row>
    <row r="4" ht="51" customHeight="1" spans="1:5">
      <c r="A4" s="37" t="s">
        <v>3</v>
      </c>
      <c r="B4" s="37" t="s">
        <v>4</v>
      </c>
      <c r="C4" s="37" t="s">
        <v>5</v>
      </c>
      <c r="D4" s="37" t="s">
        <v>6</v>
      </c>
      <c r="E4" s="37" t="s">
        <v>7</v>
      </c>
    </row>
    <row r="5" ht="30" customHeight="1" spans="1:5">
      <c r="A5" s="22" t="s">
        <v>8</v>
      </c>
      <c r="B5" s="22" t="s">
        <v>9</v>
      </c>
      <c r="C5" s="39" t="s">
        <v>10</v>
      </c>
      <c r="D5" s="17">
        <v>6246</v>
      </c>
      <c r="E5" s="38">
        <v>286</v>
      </c>
    </row>
    <row r="6" ht="30" customHeight="1" spans="1:5">
      <c r="A6" s="22"/>
      <c r="B6" s="22" t="s">
        <v>11</v>
      </c>
      <c r="C6" s="42"/>
      <c r="D6" s="17">
        <v>390084</v>
      </c>
      <c r="E6" s="22"/>
    </row>
    <row r="7" ht="30" customHeight="1" spans="1:5">
      <c r="A7" s="22"/>
      <c r="B7" s="22" t="s">
        <v>12</v>
      </c>
      <c r="C7" s="39" t="s">
        <v>13</v>
      </c>
      <c r="D7" s="17">
        <v>9000</v>
      </c>
      <c r="E7" s="22"/>
    </row>
    <row r="8" ht="30" customHeight="1" spans="1:5">
      <c r="A8" s="22"/>
      <c r="B8" s="22" t="s">
        <v>14</v>
      </c>
      <c r="C8" s="39"/>
      <c r="D8" s="17">
        <v>8000</v>
      </c>
      <c r="E8" s="22"/>
    </row>
    <row r="9" ht="30" customHeight="1" spans="1:5">
      <c r="A9" s="22"/>
      <c r="B9" s="22" t="s">
        <v>15</v>
      </c>
      <c r="C9" s="39"/>
      <c r="D9" s="17">
        <v>574600</v>
      </c>
      <c r="E9" s="22"/>
    </row>
    <row r="10" ht="30" customHeight="1" spans="1:5">
      <c r="A10" s="22"/>
      <c r="B10" s="22" t="s">
        <v>16</v>
      </c>
      <c r="C10" s="39"/>
      <c r="D10" s="17">
        <v>73450</v>
      </c>
      <c r="E10" s="22"/>
    </row>
    <row r="11" ht="30" customHeight="1" spans="1:5">
      <c r="A11" s="22"/>
      <c r="B11" s="38" t="s">
        <v>17</v>
      </c>
      <c r="C11" s="39"/>
      <c r="D11" s="17">
        <v>5714</v>
      </c>
      <c r="E11" s="22"/>
    </row>
    <row r="12" ht="30" customHeight="1" spans="1:5">
      <c r="A12" s="22"/>
      <c r="B12" s="38" t="s">
        <v>18</v>
      </c>
      <c r="C12" s="39"/>
      <c r="D12" s="17">
        <v>22500</v>
      </c>
      <c r="E12" s="22"/>
    </row>
    <row r="13" ht="30" customHeight="1" spans="1:5">
      <c r="A13" s="22"/>
      <c r="B13" s="38" t="s">
        <v>19</v>
      </c>
      <c r="C13" s="39" t="s">
        <v>20</v>
      </c>
      <c r="D13" s="17">
        <v>30000</v>
      </c>
      <c r="E13" s="22"/>
    </row>
    <row r="14" spans="1:5">
      <c r="A14" s="41"/>
      <c r="B14" s="41"/>
      <c r="C14" s="41"/>
      <c r="D14" s="41"/>
      <c r="E14" s="41"/>
    </row>
  </sheetData>
  <autoFilter ref="A4:E14">
    <extLst/>
  </autoFilter>
  <mergeCells count="5">
    <mergeCell ref="A2:E2"/>
    <mergeCell ref="A5:A13"/>
    <mergeCell ref="C5:C6"/>
    <mergeCell ref="C7:C12"/>
    <mergeCell ref="E5:E13"/>
  </mergeCells>
  <printOptions horizontalCentered="1"/>
  <pageMargins left="0.78740157480315" right="0.590551181102362" top="0.984251968503937" bottom="0.78740157480315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2" sqref="A2:E2"/>
    </sheetView>
  </sheetViews>
  <sheetFormatPr defaultColWidth="9" defaultRowHeight="13.5" outlineLevelRow="6" outlineLevelCol="4"/>
  <cols>
    <col min="1" max="1" width="12.125" style="2" customWidth="1"/>
    <col min="2" max="2" width="24.375" style="2" customWidth="1"/>
    <col min="3" max="3" width="17" style="2" customWidth="1"/>
    <col min="4" max="4" width="16.625" style="2" customWidth="1"/>
    <col min="5" max="5" width="16.875" style="2" customWidth="1"/>
    <col min="6" max="16384" width="9" style="2"/>
  </cols>
  <sheetData>
    <row r="1" ht="22.5" customHeight="1" spans="1:1">
      <c r="A1" s="34" t="s">
        <v>21</v>
      </c>
    </row>
    <row r="2" ht="66" customHeight="1" spans="1:5">
      <c r="A2" s="35" t="s">
        <v>22</v>
      </c>
      <c r="B2" s="35"/>
      <c r="C2" s="35"/>
      <c r="D2" s="35"/>
      <c r="E2" s="35"/>
    </row>
    <row r="3" ht="48" customHeight="1" spans="5:5">
      <c r="E3" s="36" t="s">
        <v>2</v>
      </c>
    </row>
    <row r="4" ht="68" customHeight="1" spans="1:5">
      <c r="A4" s="37" t="s">
        <v>3</v>
      </c>
      <c r="B4" s="37" t="s">
        <v>4</v>
      </c>
      <c r="C4" s="37" t="s">
        <v>5</v>
      </c>
      <c r="D4" s="37" t="s">
        <v>6</v>
      </c>
      <c r="E4" s="37" t="s">
        <v>23</v>
      </c>
    </row>
    <row r="5" ht="56" customHeight="1" spans="1:5">
      <c r="A5" s="38" t="s">
        <v>8</v>
      </c>
      <c r="B5" s="38" t="s">
        <v>24</v>
      </c>
      <c r="C5" s="39" t="s">
        <v>13</v>
      </c>
      <c r="D5" s="17">
        <v>15000</v>
      </c>
      <c r="E5" s="40">
        <v>36</v>
      </c>
    </row>
    <row r="6" ht="84" customHeight="1" spans="1:5">
      <c r="A6" s="22"/>
      <c r="B6" s="38" t="s">
        <v>25</v>
      </c>
      <c r="C6" s="39" t="s">
        <v>26</v>
      </c>
      <c r="D6" s="17">
        <v>2250</v>
      </c>
      <c r="E6" s="40">
        <v>24.3</v>
      </c>
    </row>
    <row r="7" spans="1:5">
      <c r="A7" s="41"/>
      <c r="B7" s="41"/>
      <c r="C7" s="41"/>
      <c r="D7" s="41"/>
      <c r="E7" s="41"/>
    </row>
  </sheetData>
  <autoFilter ref="A4:E7">
    <extLst/>
  </autoFilter>
  <mergeCells count="2">
    <mergeCell ref="A2:E2"/>
    <mergeCell ref="A5:A6"/>
  </mergeCells>
  <printOptions horizontalCentered="1"/>
  <pageMargins left="0.78740157480315" right="0.590551181102362" top="0.984251968503937" bottom="0.78740157480315" header="0.31496062992126" footer="0.31496062992126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0"/>
  <sheetViews>
    <sheetView zoomScale="80" zoomScaleNormal="80" workbookViewId="0">
      <pane xSplit="2" ySplit="1" topLeftCell="C62" activePane="bottomRight" state="frozen"/>
      <selection/>
      <selection pane="topRight"/>
      <selection pane="bottomLeft"/>
      <selection pane="bottomRight" activeCell="C1" sqref="C$1:C$1048576"/>
    </sheetView>
  </sheetViews>
  <sheetFormatPr defaultColWidth="9" defaultRowHeight="40.5" customHeight="1"/>
  <cols>
    <col min="1" max="1" width="23.25" style="2" customWidth="1"/>
    <col min="2" max="2" width="13.75" style="3" customWidth="1"/>
    <col min="3" max="3" width="16.875" style="4" customWidth="1"/>
    <col min="4" max="4" width="12.625" style="5" customWidth="1"/>
    <col min="5" max="5" width="9.25" style="5" customWidth="1"/>
    <col min="6" max="6" width="8.375" style="5" customWidth="1"/>
    <col min="7" max="7" width="15.75" style="6" customWidth="1"/>
    <col min="8" max="8" width="17.375" style="7" customWidth="1"/>
    <col min="9" max="11" width="14.75" style="7" customWidth="1"/>
    <col min="12" max="16384" width="9" style="5"/>
  </cols>
  <sheetData>
    <row r="1" s="1" customFormat="1" ht="20.25" customHeight="1" spans="1:11">
      <c r="A1" s="8" t="s">
        <v>5</v>
      </c>
      <c r="B1" s="9" t="s">
        <v>27</v>
      </c>
      <c r="C1" s="10" t="s">
        <v>28</v>
      </c>
      <c r="D1" s="11" t="s">
        <v>3</v>
      </c>
      <c r="F1" s="9" t="s">
        <v>29</v>
      </c>
      <c r="G1" s="10" t="s">
        <v>30</v>
      </c>
      <c r="H1" s="12"/>
      <c r="I1" s="25"/>
      <c r="J1" s="18">
        <f>SUM(H2:H79)-H73-H74-H75-H76-H77-H78-H79</f>
        <v>5702.2125</v>
      </c>
      <c r="K1" s="18">
        <f>SUM(H2:H79)</f>
        <v>5900.9125</v>
      </c>
    </row>
    <row r="2" s="1" customFormat="1" ht="22.5" customHeight="1" spans="1:11">
      <c r="A2" s="13" t="s">
        <v>31</v>
      </c>
      <c r="B2" s="14" t="s">
        <v>9</v>
      </c>
      <c r="C2" s="15">
        <v>43292</v>
      </c>
      <c r="D2" s="16" t="s">
        <v>32</v>
      </c>
      <c r="F2" s="16">
        <v>15</v>
      </c>
      <c r="G2" s="17">
        <f>F2*C2</f>
        <v>649380</v>
      </c>
      <c r="H2" s="18">
        <f t="shared" ref="H2:H33" si="0">C2*F2/10000</f>
        <v>64.938</v>
      </c>
      <c r="I2" s="12">
        <v>2892.37</v>
      </c>
      <c r="J2" s="26">
        <f>I2/J1</f>
        <v>0.507236445502513</v>
      </c>
      <c r="K2" s="26">
        <f>I2/K1</f>
        <v>0.490156395303269</v>
      </c>
    </row>
    <row r="3" s="1" customFormat="1" ht="22.5" customHeight="1" spans="1:11">
      <c r="A3" s="13" t="s">
        <v>31</v>
      </c>
      <c r="B3" s="14" t="s">
        <v>9</v>
      </c>
      <c r="C3" s="15">
        <v>210201</v>
      </c>
      <c r="D3" s="16" t="s">
        <v>33</v>
      </c>
      <c r="F3" s="16">
        <v>15</v>
      </c>
      <c r="G3" s="17">
        <f t="shared" ref="G3:G66" si="1">F3*C3</f>
        <v>3153015</v>
      </c>
      <c r="H3" s="18">
        <f t="shared" si="0"/>
        <v>315.3015</v>
      </c>
      <c r="I3" s="12"/>
      <c r="J3" s="25"/>
      <c r="K3" s="12"/>
    </row>
    <row r="4" s="1" customFormat="1" ht="22.5" customHeight="1" spans="1:11">
      <c r="A4" s="13" t="s">
        <v>31</v>
      </c>
      <c r="B4" s="14" t="s">
        <v>9</v>
      </c>
      <c r="C4" s="15">
        <v>48242</v>
      </c>
      <c r="D4" s="16" t="s">
        <v>34</v>
      </c>
      <c r="F4" s="16">
        <v>15</v>
      </c>
      <c r="G4" s="17">
        <f t="shared" si="1"/>
        <v>723630</v>
      </c>
      <c r="H4" s="18">
        <f t="shared" si="0"/>
        <v>72.363</v>
      </c>
      <c r="I4" s="12"/>
      <c r="J4" s="12"/>
      <c r="K4" s="12"/>
    </row>
    <row r="5" s="1" customFormat="1" ht="22.5" customHeight="1" spans="1:11">
      <c r="A5" s="13" t="s">
        <v>31</v>
      </c>
      <c r="B5" s="14" t="s">
        <v>9</v>
      </c>
      <c r="C5" s="15">
        <v>22412</v>
      </c>
      <c r="D5" s="16" t="s">
        <v>35</v>
      </c>
      <c r="F5" s="16">
        <v>15</v>
      </c>
      <c r="G5" s="17">
        <f t="shared" si="1"/>
        <v>336180</v>
      </c>
      <c r="H5" s="18">
        <f t="shared" si="0"/>
        <v>33.618</v>
      </c>
      <c r="I5" s="12"/>
      <c r="J5" s="12"/>
      <c r="K5" s="12"/>
    </row>
    <row r="6" s="1" customFormat="1" ht="22.5" customHeight="1" spans="1:11">
      <c r="A6" s="13" t="s">
        <v>31</v>
      </c>
      <c r="B6" s="14" t="s">
        <v>9</v>
      </c>
      <c r="C6" s="15">
        <v>6246</v>
      </c>
      <c r="D6" s="16" t="s">
        <v>8</v>
      </c>
      <c r="F6" s="16">
        <v>15</v>
      </c>
      <c r="G6" s="17">
        <f t="shared" si="1"/>
        <v>93690</v>
      </c>
      <c r="H6" s="18">
        <f t="shared" si="0"/>
        <v>9.369</v>
      </c>
      <c r="I6" s="12"/>
      <c r="J6" s="12"/>
      <c r="K6" s="12"/>
    </row>
    <row r="7" s="1" customFormat="1" ht="22.5" customHeight="1" spans="1:11">
      <c r="A7" s="13" t="s">
        <v>31</v>
      </c>
      <c r="B7" s="14" t="s">
        <v>11</v>
      </c>
      <c r="C7" s="15">
        <v>7019</v>
      </c>
      <c r="D7" s="19" t="s">
        <v>32</v>
      </c>
      <c r="F7" s="16">
        <v>15</v>
      </c>
      <c r="G7" s="17">
        <f t="shared" si="1"/>
        <v>105285</v>
      </c>
      <c r="H7" s="18">
        <f t="shared" si="0"/>
        <v>10.5285</v>
      </c>
      <c r="I7" s="12"/>
      <c r="J7" s="12"/>
      <c r="K7" s="12"/>
    </row>
    <row r="8" s="1" customFormat="1" ht="22.5" customHeight="1" spans="1:11">
      <c r="A8" s="13" t="s">
        <v>31</v>
      </c>
      <c r="B8" s="14" t="s">
        <v>11</v>
      </c>
      <c r="C8" s="15">
        <v>150021</v>
      </c>
      <c r="D8" s="19" t="s">
        <v>33</v>
      </c>
      <c r="F8" s="16">
        <v>15</v>
      </c>
      <c r="G8" s="17">
        <f t="shared" si="1"/>
        <v>2250315</v>
      </c>
      <c r="H8" s="18">
        <f t="shared" si="0"/>
        <v>225.0315</v>
      </c>
      <c r="I8" s="12"/>
      <c r="J8" s="12"/>
      <c r="K8" s="12"/>
    </row>
    <row r="9" s="1" customFormat="1" ht="22.5" customHeight="1" spans="1:11">
      <c r="A9" s="13" t="s">
        <v>31</v>
      </c>
      <c r="B9" s="14" t="s">
        <v>11</v>
      </c>
      <c r="C9" s="15">
        <v>105167</v>
      </c>
      <c r="D9" s="19" t="s">
        <v>34</v>
      </c>
      <c r="F9" s="16">
        <v>15</v>
      </c>
      <c r="G9" s="17">
        <f t="shared" si="1"/>
        <v>1577505</v>
      </c>
      <c r="H9" s="18">
        <f t="shared" si="0"/>
        <v>157.7505</v>
      </c>
      <c r="I9" s="12"/>
      <c r="J9" s="12"/>
      <c r="K9" s="12"/>
    </row>
    <row r="10" s="1" customFormat="1" ht="22.5" customHeight="1" spans="1:11">
      <c r="A10" s="13" t="s">
        <v>31</v>
      </c>
      <c r="B10" s="14" t="s">
        <v>11</v>
      </c>
      <c r="C10" s="15">
        <v>5151</v>
      </c>
      <c r="D10" s="19" t="s">
        <v>35</v>
      </c>
      <c r="F10" s="16">
        <v>15</v>
      </c>
      <c r="G10" s="17">
        <f t="shared" si="1"/>
        <v>77265</v>
      </c>
      <c r="H10" s="18">
        <f t="shared" si="0"/>
        <v>7.7265</v>
      </c>
      <c r="I10" s="12"/>
      <c r="J10" s="12"/>
      <c r="K10" s="12"/>
    </row>
    <row r="11" s="1" customFormat="1" ht="22.5" customHeight="1" spans="1:11">
      <c r="A11" s="13" t="s">
        <v>31</v>
      </c>
      <c r="B11" s="14" t="s">
        <v>11</v>
      </c>
      <c r="C11" s="15">
        <v>390084</v>
      </c>
      <c r="D11" s="19" t="s">
        <v>8</v>
      </c>
      <c r="F11" s="16">
        <v>15</v>
      </c>
      <c r="G11" s="17">
        <f t="shared" si="1"/>
        <v>5851260</v>
      </c>
      <c r="H11" s="18">
        <f t="shared" si="0"/>
        <v>585.126</v>
      </c>
      <c r="I11" s="12"/>
      <c r="J11" s="12"/>
      <c r="K11" s="12"/>
    </row>
    <row r="12" ht="22.5" customHeight="1" spans="1:11">
      <c r="A12" s="20" t="s">
        <v>36</v>
      </c>
      <c r="B12" s="14" t="s">
        <v>37</v>
      </c>
      <c r="C12" s="21">
        <v>2500</v>
      </c>
      <c r="D12" s="19" t="s">
        <v>33</v>
      </c>
      <c r="F12" s="19">
        <v>15</v>
      </c>
      <c r="G12" s="17">
        <f t="shared" si="1"/>
        <v>37500</v>
      </c>
      <c r="H12" s="18">
        <f t="shared" si="0"/>
        <v>3.75</v>
      </c>
      <c r="I12" s="7">
        <v>136</v>
      </c>
      <c r="J12" s="27">
        <f>I12/J1</f>
        <v>0.0238503914050906</v>
      </c>
      <c r="K12" s="27">
        <f>I12/K1</f>
        <v>0.0230472829414095</v>
      </c>
    </row>
    <row r="13" ht="22.5" customHeight="1" spans="1:8">
      <c r="A13" s="20" t="s">
        <v>36</v>
      </c>
      <c r="B13" s="14" t="s">
        <v>37</v>
      </c>
      <c r="C13" s="21">
        <v>1000</v>
      </c>
      <c r="D13" s="19" t="s">
        <v>34</v>
      </c>
      <c r="F13" s="19">
        <v>15</v>
      </c>
      <c r="G13" s="17">
        <f t="shared" si="1"/>
        <v>15000</v>
      </c>
      <c r="H13" s="18">
        <f t="shared" si="0"/>
        <v>1.5</v>
      </c>
    </row>
    <row r="14" s="1" customFormat="1" ht="22.5" customHeight="1" spans="1:11">
      <c r="A14" s="20" t="s">
        <v>36</v>
      </c>
      <c r="B14" s="14" t="s">
        <v>37</v>
      </c>
      <c r="C14" s="15">
        <v>5000</v>
      </c>
      <c r="D14" s="19" t="s">
        <v>8</v>
      </c>
      <c r="F14" s="19">
        <v>15</v>
      </c>
      <c r="G14" s="17">
        <f t="shared" si="1"/>
        <v>75000</v>
      </c>
      <c r="H14" s="18">
        <f t="shared" si="0"/>
        <v>7.5</v>
      </c>
      <c r="I14" s="12"/>
      <c r="J14" s="12"/>
      <c r="K14" s="12"/>
    </row>
    <row r="15" s="1" customFormat="1" ht="22.5" customHeight="1" spans="1:11">
      <c r="A15" s="20" t="s">
        <v>36</v>
      </c>
      <c r="B15" s="14" t="s">
        <v>38</v>
      </c>
      <c r="C15" s="15">
        <v>15500</v>
      </c>
      <c r="D15" s="19" t="s">
        <v>33</v>
      </c>
      <c r="F15" s="19">
        <v>15</v>
      </c>
      <c r="G15" s="17">
        <f t="shared" si="1"/>
        <v>232500</v>
      </c>
      <c r="H15" s="18">
        <f t="shared" si="0"/>
        <v>23.25</v>
      </c>
      <c r="I15" s="12"/>
      <c r="J15" s="12"/>
      <c r="K15" s="12"/>
    </row>
    <row r="16" s="1" customFormat="1" ht="22.5" customHeight="1" spans="1:11">
      <c r="A16" s="20" t="s">
        <v>39</v>
      </c>
      <c r="B16" s="14" t="s">
        <v>38</v>
      </c>
      <c r="C16" s="15">
        <v>3000</v>
      </c>
      <c r="D16" s="19" t="s">
        <v>34</v>
      </c>
      <c r="F16" s="19">
        <v>15</v>
      </c>
      <c r="G16" s="17">
        <f t="shared" si="1"/>
        <v>45000</v>
      </c>
      <c r="H16" s="18">
        <f t="shared" si="0"/>
        <v>4.5</v>
      </c>
      <c r="I16" s="12">
        <v>72.9</v>
      </c>
      <c r="J16" s="28">
        <f>I16/J1</f>
        <v>0.0127845112752287</v>
      </c>
      <c r="K16" s="28">
        <f>I16/K1</f>
        <v>0.0123540215178585</v>
      </c>
    </row>
    <row r="17" s="1" customFormat="1" ht="22.5" customHeight="1" spans="1:11">
      <c r="A17" s="20" t="s">
        <v>39</v>
      </c>
      <c r="B17" s="14" t="s">
        <v>38</v>
      </c>
      <c r="C17" s="15">
        <v>3000</v>
      </c>
      <c r="D17" s="19" t="s">
        <v>35</v>
      </c>
      <c r="F17" s="19">
        <v>15</v>
      </c>
      <c r="G17" s="17">
        <f t="shared" si="1"/>
        <v>45000</v>
      </c>
      <c r="H17" s="18">
        <f t="shared" si="0"/>
        <v>4.5</v>
      </c>
      <c r="I17" s="12"/>
      <c r="J17" s="12"/>
      <c r="K17" s="12"/>
    </row>
    <row r="18" s="1" customFormat="1" ht="22.5" customHeight="1" spans="1:11">
      <c r="A18" s="20" t="s">
        <v>39</v>
      </c>
      <c r="B18" s="14" t="s">
        <v>38</v>
      </c>
      <c r="C18" s="15">
        <v>600</v>
      </c>
      <c r="D18" s="19" t="s">
        <v>32</v>
      </c>
      <c r="F18" s="19">
        <v>15</v>
      </c>
      <c r="G18" s="17">
        <f t="shared" si="1"/>
        <v>9000</v>
      </c>
      <c r="H18" s="18">
        <f t="shared" si="0"/>
        <v>0.9</v>
      </c>
      <c r="I18" s="12"/>
      <c r="J18" s="12"/>
      <c r="K18" s="12"/>
    </row>
    <row r="19" s="1" customFormat="1" ht="22.5" customHeight="1" spans="1:11">
      <c r="A19" s="13" t="s">
        <v>40</v>
      </c>
      <c r="B19" s="14" t="s">
        <v>12</v>
      </c>
      <c r="C19" s="15">
        <v>500</v>
      </c>
      <c r="D19" s="19" t="s">
        <v>32</v>
      </c>
      <c r="F19" s="19">
        <v>55</v>
      </c>
      <c r="G19" s="17">
        <f t="shared" si="1"/>
        <v>27500</v>
      </c>
      <c r="H19" s="18">
        <f t="shared" si="0"/>
        <v>2.75</v>
      </c>
      <c r="I19" s="12">
        <v>1454.35</v>
      </c>
      <c r="J19" s="26">
        <f>I19/J1</f>
        <v>0.255050123088187</v>
      </c>
      <c r="K19" s="12"/>
    </row>
    <row r="20" s="1" customFormat="1" ht="22.5" customHeight="1" spans="1:11">
      <c r="A20" s="13" t="s">
        <v>40</v>
      </c>
      <c r="B20" s="14" t="s">
        <v>12</v>
      </c>
      <c r="C20" s="15">
        <v>3500</v>
      </c>
      <c r="D20" s="19" t="s">
        <v>33</v>
      </c>
      <c r="F20" s="19">
        <v>55</v>
      </c>
      <c r="G20" s="17">
        <f t="shared" si="1"/>
        <v>192500</v>
      </c>
      <c r="H20" s="18">
        <f t="shared" si="0"/>
        <v>19.25</v>
      </c>
      <c r="I20" s="12">
        <v>1490.05</v>
      </c>
      <c r="J20" s="12"/>
      <c r="K20" s="26">
        <f>I20/K1</f>
        <v>0.252511793726818</v>
      </c>
    </row>
    <row r="21" s="1" customFormat="1" ht="22.5" customHeight="1" spans="1:11">
      <c r="A21" s="13" t="s">
        <v>40</v>
      </c>
      <c r="B21" s="14" t="s">
        <v>12</v>
      </c>
      <c r="C21" s="15">
        <v>1800</v>
      </c>
      <c r="D21" s="19" t="s">
        <v>34</v>
      </c>
      <c r="F21" s="19">
        <v>55</v>
      </c>
      <c r="G21" s="17">
        <f t="shared" si="1"/>
        <v>99000</v>
      </c>
      <c r="H21" s="18">
        <f t="shared" si="0"/>
        <v>9.9</v>
      </c>
      <c r="I21" s="12"/>
      <c r="J21" s="12"/>
      <c r="K21" s="12"/>
    </row>
    <row r="22" s="1" customFormat="1" ht="22.5" customHeight="1" spans="1:11">
      <c r="A22" s="13" t="s">
        <v>40</v>
      </c>
      <c r="B22" s="14" t="s">
        <v>12</v>
      </c>
      <c r="C22" s="15">
        <v>1300</v>
      </c>
      <c r="D22" s="19" t="s">
        <v>35</v>
      </c>
      <c r="F22" s="19">
        <v>55</v>
      </c>
      <c r="G22" s="17">
        <f t="shared" si="1"/>
        <v>71500</v>
      </c>
      <c r="H22" s="18">
        <f t="shared" si="0"/>
        <v>7.15</v>
      </c>
      <c r="I22" s="12"/>
      <c r="J22" s="12"/>
      <c r="K22" s="12"/>
    </row>
    <row r="23" s="1" customFormat="1" ht="22.5" customHeight="1" spans="1:11">
      <c r="A23" s="13" t="s">
        <v>40</v>
      </c>
      <c r="B23" s="14" t="s">
        <v>12</v>
      </c>
      <c r="C23" s="15">
        <v>10000</v>
      </c>
      <c r="D23" s="19" t="s">
        <v>8</v>
      </c>
      <c r="F23" s="19">
        <v>55</v>
      </c>
      <c r="G23" s="17">
        <f t="shared" si="1"/>
        <v>550000</v>
      </c>
      <c r="H23" s="18">
        <f t="shared" si="0"/>
        <v>55</v>
      </c>
      <c r="I23" s="12"/>
      <c r="J23" s="12"/>
      <c r="K23" s="12"/>
    </row>
    <row r="24" s="1" customFormat="1" ht="22.5" customHeight="1" spans="1:11">
      <c r="A24" s="13" t="s">
        <v>31</v>
      </c>
      <c r="B24" s="14" t="s">
        <v>41</v>
      </c>
      <c r="C24" s="15">
        <v>3615</v>
      </c>
      <c r="D24" s="19" t="s">
        <v>33</v>
      </c>
      <c r="F24" s="19">
        <v>400</v>
      </c>
      <c r="G24" s="17">
        <f t="shared" si="1"/>
        <v>1446000</v>
      </c>
      <c r="H24" s="18">
        <f t="shared" si="0"/>
        <v>144.6</v>
      </c>
      <c r="I24" s="12"/>
      <c r="J24" s="12"/>
      <c r="K24" s="12"/>
    </row>
    <row r="25" s="1" customFormat="1" ht="22.5" customHeight="1" spans="1:11">
      <c r="A25" s="13" t="s">
        <v>31</v>
      </c>
      <c r="B25" s="14" t="s">
        <v>41</v>
      </c>
      <c r="C25" s="15">
        <v>400</v>
      </c>
      <c r="D25" s="19" t="s">
        <v>34</v>
      </c>
      <c r="F25" s="19">
        <v>400</v>
      </c>
      <c r="G25" s="17">
        <f t="shared" si="1"/>
        <v>160000</v>
      </c>
      <c r="H25" s="18">
        <f t="shared" si="0"/>
        <v>16</v>
      </c>
      <c r="I25" s="12"/>
      <c r="J25" s="12"/>
      <c r="K25" s="12"/>
    </row>
    <row r="26" ht="22.5" customHeight="1" spans="1:11">
      <c r="A26" s="22" t="s">
        <v>42</v>
      </c>
      <c r="B26" s="14" t="s">
        <v>41</v>
      </c>
      <c r="C26" s="21">
        <v>100</v>
      </c>
      <c r="D26" s="19" t="s">
        <v>32</v>
      </c>
      <c r="F26" s="19">
        <v>400</v>
      </c>
      <c r="G26" s="17">
        <f t="shared" si="1"/>
        <v>40000</v>
      </c>
      <c r="H26" s="18">
        <f t="shared" si="0"/>
        <v>4</v>
      </c>
      <c r="I26" s="7">
        <v>188</v>
      </c>
      <c r="J26" s="29">
        <f>I26/J1</f>
        <v>0.032969658707037</v>
      </c>
      <c r="K26" s="29">
        <f>I26/K1</f>
        <v>0.0318594793601837</v>
      </c>
    </row>
    <row r="27" ht="22.5" customHeight="1" spans="1:8">
      <c r="A27" s="22" t="s">
        <v>42</v>
      </c>
      <c r="B27" s="14" t="s">
        <v>41</v>
      </c>
      <c r="C27" s="21">
        <v>600</v>
      </c>
      <c r="D27" s="19" t="s">
        <v>35</v>
      </c>
      <c r="F27" s="19">
        <v>400</v>
      </c>
      <c r="G27" s="17">
        <f t="shared" si="1"/>
        <v>240000</v>
      </c>
      <c r="H27" s="18">
        <f t="shared" si="0"/>
        <v>24</v>
      </c>
    </row>
    <row r="28" ht="22.5" customHeight="1" spans="1:8">
      <c r="A28" s="13" t="s">
        <v>40</v>
      </c>
      <c r="B28" s="14" t="s">
        <v>14</v>
      </c>
      <c r="C28" s="21">
        <v>65000</v>
      </c>
      <c r="D28" s="23" t="s">
        <v>33</v>
      </c>
      <c r="F28" s="23">
        <v>40</v>
      </c>
      <c r="G28" s="17">
        <f t="shared" si="1"/>
        <v>2600000</v>
      </c>
      <c r="H28" s="18">
        <f t="shared" si="0"/>
        <v>260</v>
      </c>
    </row>
    <row r="29" ht="22.5" customHeight="1" spans="1:8">
      <c r="A29" s="13" t="s">
        <v>40</v>
      </c>
      <c r="B29" s="14" t="s">
        <v>14</v>
      </c>
      <c r="C29" s="21">
        <v>11000</v>
      </c>
      <c r="D29" s="19" t="s">
        <v>32</v>
      </c>
      <c r="F29" s="23">
        <v>40</v>
      </c>
      <c r="G29" s="17">
        <f t="shared" si="1"/>
        <v>440000</v>
      </c>
      <c r="H29" s="18">
        <f t="shared" si="0"/>
        <v>44</v>
      </c>
    </row>
    <row r="30" ht="22.5" customHeight="1" spans="1:8">
      <c r="A30" s="13" t="s">
        <v>40</v>
      </c>
      <c r="B30" s="14" t="s">
        <v>14</v>
      </c>
      <c r="C30" s="21">
        <v>60000</v>
      </c>
      <c r="D30" s="19" t="s">
        <v>34</v>
      </c>
      <c r="F30" s="23">
        <v>40</v>
      </c>
      <c r="G30" s="17">
        <f t="shared" si="1"/>
        <v>2400000</v>
      </c>
      <c r="H30" s="18">
        <f t="shared" si="0"/>
        <v>240</v>
      </c>
    </row>
    <row r="31" ht="22.5" customHeight="1" spans="1:8">
      <c r="A31" s="13" t="s">
        <v>40</v>
      </c>
      <c r="B31" s="14" t="s">
        <v>14</v>
      </c>
      <c r="C31" s="21">
        <v>14000</v>
      </c>
      <c r="D31" s="19" t="s">
        <v>35</v>
      </c>
      <c r="F31" s="23">
        <v>40</v>
      </c>
      <c r="G31" s="17">
        <f t="shared" si="1"/>
        <v>560000</v>
      </c>
      <c r="H31" s="18">
        <f t="shared" si="0"/>
        <v>56</v>
      </c>
    </row>
    <row r="32" ht="22.5" customHeight="1" spans="1:8">
      <c r="A32" s="13" t="s">
        <v>40</v>
      </c>
      <c r="B32" s="14" t="s">
        <v>14</v>
      </c>
      <c r="C32" s="21">
        <v>100000</v>
      </c>
      <c r="D32" s="19" t="s">
        <v>8</v>
      </c>
      <c r="F32" s="23">
        <v>40</v>
      </c>
      <c r="G32" s="17">
        <f t="shared" si="1"/>
        <v>4000000</v>
      </c>
      <c r="H32" s="18">
        <f t="shared" si="0"/>
        <v>400</v>
      </c>
    </row>
    <row r="33" ht="22.5" customHeight="1" spans="1:11">
      <c r="A33" s="22" t="s">
        <v>43</v>
      </c>
      <c r="B33" s="14" t="s">
        <v>15</v>
      </c>
      <c r="C33" s="21">
        <v>137500</v>
      </c>
      <c r="D33" s="16" t="s">
        <v>34</v>
      </c>
      <c r="F33" s="16">
        <v>1</v>
      </c>
      <c r="G33" s="17">
        <f t="shared" si="1"/>
        <v>137500</v>
      </c>
      <c r="H33" s="18">
        <f t="shared" si="0"/>
        <v>13.75</v>
      </c>
      <c r="I33" s="7">
        <v>505.59</v>
      </c>
      <c r="J33" s="27">
        <f>I33/J1</f>
        <v>0.0886655837536745</v>
      </c>
      <c r="K33" s="27">
        <f>I33/K1</f>
        <v>0.0856799689878472</v>
      </c>
    </row>
    <row r="34" ht="22.5" customHeight="1" spans="1:8">
      <c r="A34" s="13" t="s">
        <v>40</v>
      </c>
      <c r="B34" s="14" t="s">
        <v>15</v>
      </c>
      <c r="C34" s="21">
        <v>575300</v>
      </c>
      <c r="D34" s="16" t="s">
        <v>8</v>
      </c>
      <c r="F34" s="16">
        <v>1</v>
      </c>
      <c r="G34" s="17">
        <f t="shared" si="1"/>
        <v>575300</v>
      </c>
      <c r="H34" s="18">
        <f t="shared" ref="H34:H65" si="2">C34*F34/10000</f>
        <v>57.53</v>
      </c>
    </row>
    <row r="35" ht="22.5" customHeight="1" spans="1:8">
      <c r="A35" s="22" t="s">
        <v>43</v>
      </c>
      <c r="B35" s="14" t="s">
        <v>15</v>
      </c>
      <c r="C35" s="21">
        <v>573500</v>
      </c>
      <c r="D35" s="16" t="s">
        <v>33</v>
      </c>
      <c r="F35" s="16">
        <v>1</v>
      </c>
      <c r="G35" s="17">
        <f t="shared" si="1"/>
        <v>573500</v>
      </c>
      <c r="H35" s="18">
        <f t="shared" si="2"/>
        <v>57.35</v>
      </c>
    </row>
    <row r="36" ht="22.5" customHeight="1" spans="1:8">
      <c r="A36" s="22" t="s">
        <v>43</v>
      </c>
      <c r="B36" s="14" t="s">
        <v>15</v>
      </c>
      <c r="C36" s="21">
        <v>2500</v>
      </c>
      <c r="D36" s="16" t="s">
        <v>32</v>
      </c>
      <c r="F36" s="16">
        <v>1</v>
      </c>
      <c r="G36" s="17">
        <f t="shared" si="1"/>
        <v>2500</v>
      </c>
      <c r="H36" s="18">
        <f t="shared" si="2"/>
        <v>0.25</v>
      </c>
    </row>
    <row r="37" ht="22.5" customHeight="1" spans="1:8">
      <c r="A37" s="22" t="s">
        <v>43</v>
      </c>
      <c r="B37" s="14" t="s">
        <v>16</v>
      </c>
      <c r="C37" s="21">
        <v>209800</v>
      </c>
      <c r="D37" s="14" t="s">
        <v>33</v>
      </c>
      <c r="F37" s="14">
        <v>1</v>
      </c>
      <c r="G37" s="17">
        <f t="shared" si="1"/>
        <v>209800</v>
      </c>
      <c r="H37" s="18">
        <f t="shared" si="2"/>
        <v>20.98</v>
      </c>
    </row>
    <row r="38" ht="22.5" customHeight="1" spans="1:8">
      <c r="A38" s="22" t="s">
        <v>43</v>
      </c>
      <c r="B38" s="14" t="s">
        <v>16</v>
      </c>
      <c r="C38" s="21">
        <v>31100</v>
      </c>
      <c r="D38" s="14" t="s">
        <v>32</v>
      </c>
      <c r="F38" s="14">
        <v>1</v>
      </c>
      <c r="G38" s="17">
        <f t="shared" si="1"/>
        <v>31100</v>
      </c>
      <c r="H38" s="18">
        <f t="shared" si="2"/>
        <v>3.11</v>
      </c>
    </row>
    <row r="39" ht="22.5" customHeight="1" spans="1:8">
      <c r="A39" s="22" t="s">
        <v>43</v>
      </c>
      <c r="B39" s="14" t="s">
        <v>16</v>
      </c>
      <c r="C39" s="21">
        <v>85500</v>
      </c>
      <c r="D39" s="16" t="s">
        <v>34</v>
      </c>
      <c r="F39" s="14">
        <v>1</v>
      </c>
      <c r="G39" s="17">
        <f t="shared" si="1"/>
        <v>85500</v>
      </c>
      <c r="H39" s="18">
        <f t="shared" si="2"/>
        <v>8.55</v>
      </c>
    </row>
    <row r="40" ht="22.5" customHeight="1" spans="1:8">
      <c r="A40" s="13" t="s">
        <v>40</v>
      </c>
      <c r="B40" s="14" t="s">
        <v>16</v>
      </c>
      <c r="C40" s="21">
        <v>169300</v>
      </c>
      <c r="D40" s="16" t="s">
        <v>8</v>
      </c>
      <c r="F40" s="14">
        <v>1</v>
      </c>
      <c r="G40" s="17">
        <f t="shared" si="1"/>
        <v>169300</v>
      </c>
      <c r="H40" s="18">
        <f t="shared" si="2"/>
        <v>16.93</v>
      </c>
    </row>
    <row r="41" ht="22.5" customHeight="1" spans="1:8">
      <c r="A41" s="13" t="s">
        <v>31</v>
      </c>
      <c r="B41" s="14" t="s">
        <v>44</v>
      </c>
      <c r="C41" s="21">
        <v>40800</v>
      </c>
      <c r="D41" s="16" t="s">
        <v>34</v>
      </c>
      <c r="F41" s="16">
        <v>80</v>
      </c>
      <c r="G41" s="17">
        <f t="shared" si="1"/>
        <v>3264000</v>
      </c>
      <c r="H41" s="18">
        <f t="shared" si="2"/>
        <v>326.4</v>
      </c>
    </row>
    <row r="42" ht="22.5" customHeight="1" spans="1:11">
      <c r="A42" s="22" t="s">
        <v>45</v>
      </c>
      <c r="B42" s="14" t="s">
        <v>44</v>
      </c>
      <c r="C42" s="21">
        <v>30000</v>
      </c>
      <c r="D42" s="16" t="s">
        <v>33</v>
      </c>
      <c r="F42" s="16">
        <v>80</v>
      </c>
      <c r="G42" s="17">
        <f t="shared" si="1"/>
        <v>2400000</v>
      </c>
      <c r="H42" s="18">
        <f t="shared" si="2"/>
        <v>240</v>
      </c>
      <c r="I42" s="7">
        <v>616</v>
      </c>
      <c r="J42" s="29">
        <f>I42/J1</f>
        <v>0.108028243423057</v>
      </c>
      <c r="K42" s="29">
        <f>I42/K1</f>
        <v>0.104390634499325</v>
      </c>
    </row>
    <row r="43" ht="22.5" customHeight="1" spans="1:8">
      <c r="A43" s="13" t="s">
        <v>31</v>
      </c>
      <c r="B43" s="14" t="s">
        <v>44</v>
      </c>
      <c r="C43" s="21">
        <v>3000</v>
      </c>
      <c r="D43" s="16" t="s">
        <v>32</v>
      </c>
      <c r="F43" s="16">
        <v>80</v>
      </c>
      <c r="G43" s="17">
        <f t="shared" si="1"/>
        <v>240000</v>
      </c>
      <c r="H43" s="18">
        <f t="shared" si="2"/>
        <v>24</v>
      </c>
    </row>
    <row r="44" ht="22.5" customHeight="1" spans="1:8">
      <c r="A44" s="22" t="s">
        <v>43</v>
      </c>
      <c r="B44" s="14" t="s">
        <v>44</v>
      </c>
      <c r="C44" s="21">
        <v>30000</v>
      </c>
      <c r="D44" s="16" t="s">
        <v>8</v>
      </c>
      <c r="F44" s="16">
        <v>80</v>
      </c>
      <c r="G44" s="17">
        <f t="shared" si="1"/>
        <v>2400000</v>
      </c>
      <c r="H44" s="18">
        <f t="shared" si="2"/>
        <v>240</v>
      </c>
    </row>
    <row r="45" ht="22.5" customHeight="1" spans="1:8">
      <c r="A45" s="22" t="s">
        <v>43</v>
      </c>
      <c r="B45" s="14" t="s">
        <v>44</v>
      </c>
      <c r="C45" s="21">
        <v>20200</v>
      </c>
      <c r="D45" s="16" t="s">
        <v>35</v>
      </c>
      <c r="F45" s="16">
        <v>80</v>
      </c>
      <c r="G45" s="17">
        <f t="shared" si="1"/>
        <v>1616000</v>
      </c>
      <c r="H45" s="18">
        <f t="shared" si="2"/>
        <v>161.6</v>
      </c>
    </row>
    <row r="46" ht="22.5" customHeight="1" spans="1:8">
      <c r="A46" s="22" t="s">
        <v>45</v>
      </c>
      <c r="B46" s="14" t="s">
        <v>46</v>
      </c>
      <c r="C46" s="21">
        <v>400</v>
      </c>
      <c r="D46" s="16" t="s">
        <v>33</v>
      </c>
      <c r="F46" s="16">
        <v>400</v>
      </c>
      <c r="G46" s="17">
        <f t="shared" si="1"/>
        <v>160000</v>
      </c>
      <c r="H46" s="18">
        <f t="shared" si="2"/>
        <v>16</v>
      </c>
    </row>
    <row r="47" ht="22.5" customHeight="1" spans="1:8">
      <c r="A47" s="13" t="s">
        <v>31</v>
      </c>
      <c r="B47" s="14" t="s">
        <v>46</v>
      </c>
      <c r="C47" s="21">
        <v>500</v>
      </c>
      <c r="D47" s="16" t="s">
        <v>32</v>
      </c>
      <c r="F47" s="16">
        <v>400</v>
      </c>
      <c r="G47" s="17">
        <f t="shared" si="1"/>
        <v>200000</v>
      </c>
      <c r="H47" s="18">
        <f t="shared" si="2"/>
        <v>20</v>
      </c>
    </row>
    <row r="48" ht="22.5" customHeight="1" spans="1:8">
      <c r="A48" s="13" t="s">
        <v>31</v>
      </c>
      <c r="B48" s="14" t="s">
        <v>46</v>
      </c>
      <c r="C48" s="21">
        <v>600</v>
      </c>
      <c r="D48" s="16" t="s">
        <v>34</v>
      </c>
      <c r="F48" s="16">
        <v>400</v>
      </c>
      <c r="G48" s="17">
        <f t="shared" si="1"/>
        <v>240000</v>
      </c>
      <c r="H48" s="18">
        <f t="shared" si="2"/>
        <v>24</v>
      </c>
    </row>
    <row r="49" ht="22.5" customHeight="1" spans="1:8">
      <c r="A49" s="13" t="s">
        <v>31</v>
      </c>
      <c r="B49" s="14" t="s">
        <v>46</v>
      </c>
      <c r="C49" s="21">
        <v>500</v>
      </c>
      <c r="D49" s="16" t="s">
        <v>8</v>
      </c>
      <c r="F49" s="16">
        <v>400</v>
      </c>
      <c r="G49" s="17">
        <f t="shared" si="1"/>
        <v>200000</v>
      </c>
      <c r="H49" s="18">
        <f t="shared" si="2"/>
        <v>20</v>
      </c>
    </row>
    <row r="50" ht="22.5" customHeight="1" spans="1:8">
      <c r="A50" s="13" t="s">
        <v>31</v>
      </c>
      <c r="B50" s="14" t="s">
        <v>47</v>
      </c>
      <c r="C50" s="21">
        <v>13000</v>
      </c>
      <c r="D50" s="19" t="s">
        <v>33</v>
      </c>
      <c r="F50" s="19">
        <v>42</v>
      </c>
      <c r="G50" s="17">
        <f t="shared" si="1"/>
        <v>546000</v>
      </c>
      <c r="H50" s="18">
        <f t="shared" si="2"/>
        <v>54.6</v>
      </c>
    </row>
    <row r="51" ht="22.5" customHeight="1" spans="1:8">
      <c r="A51" s="13" t="s">
        <v>31</v>
      </c>
      <c r="B51" s="14" t="s">
        <v>47</v>
      </c>
      <c r="C51" s="21">
        <v>10600</v>
      </c>
      <c r="D51" s="19" t="s">
        <v>32</v>
      </c>
      <c r="F51" s="19">
        <v>42</v>
      </c>
      <c r="G51" s="17">
        <f t="shared" si="1"/>
        <v>445200</v>
      </c>
      <c r="H51" s="18">
        <f t="shared" si="2"/>
        <v>44.52</v>
      </c>
    </row>
    <row r="52" ht="22.5" customHeight="1" spans="1:8">
      <c r="A52" s="13" t="s">
        <v>31</v>
      </c>
      <c r="B52" s="14" t="s">
        <v>47</v>
      </c>
      <c r="C52" s="21">
        <v>2500</v>
      </c>
      <c r="D52" s="19" t="s">
        <v>34</v>
      </c>
      <c r="F52" s="19">
        <v>42</v>
      </c>
      <c r="G52" s="17">
        <f t="shared" si="1"/>
        <v>105000</v>
      </c>
      <c r="H52" s="18">
        <f t="shared" si="2"/>
        <v>10.5</v>
      </c>
    </row>
    <row r="53" ht="22.5" customHeight="1" spans="1:8">
      <c r="A53" s="13" t="s">
        <v>40</v>
      </c>
      <c r="B53" s="14" t="s">
        <v>47</v>
      </c>
      <c r="C53" s="21">
        <v>2000</v>
      </c>
      <c r="D53" s="19" t="s">
        <v>8</v>
      </c>
      <c r="F53" s="19">
        <v>42</v>
      </c>
      <c r="G53" s="17">
        <f t="shared" si="1"/>
        <v>84000</v>
      </c>
      <c r="H53" s="18">
        <f t="shared" si="2"/>
        <v>8.4</v>
      </c>
    </row>
    <row r="54" ht="22.5" customHeight="1" spans="1:8">
      <c r="A54" s="13" t="s">
        <v>31</v>
      </c>
      <c r="B54" s="14" t="s">
        <v>47</v>
      </c>
      <c r="C54" s="21">
        <v>3000</v>
      </c>
      <c r="D54" s="19" t="s">
        <v>35</v>
      </c>
      <c r="F54" s="19">
        <v>42</v>
      </c>
      <c r="G54" s="17">
        <f t="shared" si="1"/>
        <v>126000</v>
      </c>
      <c r="H54" s="18">
        <f t="shared" si="2"/>
        <v>12.6</v>
      </c>
    </row>
    <row r="55" ht="22.5" customHeight="1" spans="1:8">
      <c r="A55" s="13" t="s">
        <v>31</v>
      </c>
      <c r="B55" s="14" t="s">
        <v>48</v>
      </c>
      <c r="C55" s="21">
        <v>20000</v>
      </c>
      <c r="D55" s="16" t="s">
        <v>33</v>
      </c>
      <c r="F55" s="16">
        <v>42</v>
      </c>
      <c r="G55" s="17">
        <f t="shared" si="1"/>
        <v>840000</v>
      </c>
      <c r="H55" s="18">
        <f t="shared" si="2"/>
        <v>84</v>
      </c>
    </row>
    <row r="56" ht="22.5" customHeight="1" spans="1:8">
      <c r="A56" s="13" t="s">
        <v>40</v>
      </c>
      <c r="B56" s="14" t="s">
        <v>48</v>
      </c>
      <c r="C56" s="21">
        <v>23200</v>
      </c>
      <c r="D56" s="16" t="s">
        <v>8</v>
      </c>
      <c r="F56" s="16">
        <v>42</v>
      </c>
      <c r="G56" s="17">
        <f t="shared" si="1"/>
        <v>974400</v>
      </c>
      <c r="H56" s="18">
        <f t="shared" si="2"/>
        <v>97.44</v>
      </c>
    </row>
    <row r="57" ht="22.5" customHeight="1" spans="1:8">
      <c r="A57" s="13" t="s">
        <v>31</v>
      </c>
      <c r="B57" s="14" t="s">
        <v>48</v>
      </c>
      <c r="C57" s="21">
        <v>5000</v>
      </c>
      <c r="D57" s="16" t="s">
        <v>34</v>
      </c>
      <c r="F57" s="16">
        <v>42</v>
      </c>
      <c r="G57" s="17">
        <f t="shared" si="1"/>
        <v>210000</v>
      </c>
      <c r="H57" s="18">
        <f t="shared" si="2"/>
        <v>21</v>
      </c>
    </row>
    <row r="58" ht="22.5" customHeight="1" spans="1:8">
      <c r="A58" s="13" t="s">
        <v>31</v>
      </c>
      <c r="B58" s="14" t="s">
        <v>48</v>
      </c>
      <c r="C58" s="21">
        <v>2000</v>
      </c>
      <c r="D58" s="16" t="s">
        <v>32</v>
      </c>
      <c r="F58" s="16">
        <v>42</v>
      </c>
      <c r="G58" s="17">
        <f t="shared" si="1"/>
        <v>84000</v>
      </c>
      <c r="H58" s="18">
        <f t="shared" si="2"/>
        <v>8.4</v>
      </c>
    </row>
    <row r="59" ht="22.5" customHeight="1" spans="1:8">
      <c r="A59" s="13" t="s">
        <v>40</v>
      </c>
      <c r="B59" s="14" t="s">
        <v>18</v>
      </c>
      <c r="C59" s="21">
        <v>17000</v>
      </c>
      <c r="D59" s="16" t="s">
        <v>33</v>
      </c>
      <c r="F59" s="16">
        <v>18</v>
      </c>
      <c r="G59" s="17">
        <f t="shared" si="1"/>
        <v>306000</v>
      </c>
      <c r="H59" s="18">
        <f t="shared" si="2"/>
        <v>30.6</v>
      </c>
    </row>
    <row r="60" ht="22.5" customHeight="1" spans="1:8">
      <c r="A60" s="13" t="s">
        <v>40</v>
      </c>
      <c r="B60" s="14" t="s">
        <v>18</v>
      </c>
      <c r="C60" s="21">
        <v>1000</v>
      </c>
      <c r="D60" s="16" t="s">
        <v>32</v>
      </c>
      <c r="F60" s="16">
        <v>18</v>
      </c>
      <c r="G60" s="17">
        <f t="shared" si="1"/>
        <v>18000</v>
      </c>
      <c r="H60" s="18">
        <f t="shared" si="2"/>
        <v>1.8</v>
      </c>
    </row>
    <row r="61" ht="22.5" customHeight="1" spans="1:8">
      <c r="A61" s="13" t="s">
        <v>40</v>
      </c>
      <c r="B61" s="14" t="s">
        <v>18</v>
      </c>
      <c r="C61" s="21">
        <v>50000</v>
      </c>
      <c r="D61" s="16" t="s">
        <v>8</v>
      </c>
      <c r="F61" s="16">
        <v>18</v>
      </c>
      <c r="G61" s="17">
        <f t="shared" si="1"/>
        <v>900000</v>
      </c>
      <c r="H61" s="18">
        <f t="shared" si="2"/>
        <v>90</v>
      </c>
    </row>
    <row r="62" ht="22.5" customHeight="1" spans="1:8">
      <c r="A62" s="13" t="s">
        <v>40</v>
      </c>
      <c r="B62" s="14" t="s">
        <v>18</v>
      </c>
      <c r="C62" s="21">
        <v>2000</v>
      </c>
      <c r="D62" s="16" t="s">
        <v>35</v>
      </c>
      <c r="F62" s="16">
        <v>18</v>
      </c>
      <c r="G62" s="17">
        <f t="shared" si="1"/>
        <v>36000</v>
      </c>
      <c r="H62" s="18">
        <f t="shared" si="2"/>
        <v>3.6</v>
      </c>
    </row>
    <row r="63" ht="22.5" customHeight="1" spans="1:8">
      <c r="A63" s="13" t="s">
        <v>40</v>
      </c>
      <c r="B63" s="14" t="s">
        <v>18</v>
      </c>
      <c r="C63" s="21">
        <v>30000</v>
      </c>
      <c r="D63" s="16" t="s">
        <v>34</v>
      </c>
      <c r="F63" s="16">
        <v>18</v>
      </c>
      <c r="G63" s="17">
        <f t="shared" si="1"/>
        <v>540000</v>
      </c>
      <c r="H63" s="18">
        <f t="shared" si="2"/>
        <v>54</v>
      </c>
    </row>
    <row r="64" ht="22.5" customHeight="1" spans="1:8">
      <c r="A64" s="22" t="s">
        <v>42</v>
      </c>
      <c r="B64" s="14" t="s">
        <v>49</v>
      </c>
      <c r="C64" s="21">
        <v>20000</v>
      </c>
      <c r="D64" s="24" t="s">
        <v>33</v>
      </c>
      <c r="F64" s="24">
        <v>40</v>
      </c>
      <c r="G64" s="17">
        <f t="shared" si="1"/>
        <v>800000</v>
      </c>
      <c r="H64" s="18">
        <f t="shared" si="2"/>
        <v>80</v>
      </c>
    </row>
    <row r="65" ht="22.5" customHeight="1" spans="1:8">
      <c r="A65" s="22" t="s">
        <v>42</v>
      </c>
      <c r="B65" s="14" t="s">
        <v>49</v>
      </c>
      <c r="C65" s="21">
        <v>3000</v>
      </c>
      <c r="D65" s="24" t="s">
        <v>34</v>
      </c>
      <c r="F65" s="24">
        <v>40</v>
      </c>
      <c r="G65" s="17">
        <f t="shared" si="1"/>
        <v>120000</v>
      </c>
      <c r="H65" s="18">
        <f t="shared" si="2"/>
        <v>12</v>
      </c>
    </row>
    <row r="66" ht="22.5" customHeight="1" spans="1:8">
      <c r="A66" s="22" t="s">
        <v>42</v>
      </c>
      <c r="B66" s="14" t="s">
        <v>49</v>
      </c>
      <c r="C66" s="21">
        <v>15000</v>
      </c>
      <c r="D66" s="24" t="s">
        <v>8</v>
      </c>
      <c r="F66" s="24">
        <v>40</v>
      </c>
      <c r="G66" s="17">
        <f t="shared" si="1"/>
        <v>600000</v>
      </c>
      <c r="H66" s="18">
        <f t="shared" ref="H66:H79" si="3">C66*F66/10000</f>
        <v>60</v>
      </c>
    </row>
    <row r="67" ht="22.5" customHeight="1" spans="1:8">
      <c r="A67" s="22" t="s">
        <v>42</v>
      </c>
      <c r="B67" s="14" t="s">
        <v>49</v>
      </c>
      <c r="C67" s="21">
        <v>2000</v>
      </c>
      <c r="D67" s="24" t="s">
        <v>35</v>
      </c>
      <c r="F67" s="24">
        <v>40</v>
      </c>
      <c r="G67" s="17">
        <f t="shared" ref="G67:G79" si="4">F67*C67</f>
        <v>80000</v>
      </c>
      <c r="H67" s="18">
        <f t="shared" si="3"/>
        <v>8</v>
      </c>
    </row>
    <row r="68" ht="22.5" customHeight="1" spans="1:8">
      <c r="A68" s="13" t="s">
        <v>31</v>
      </c>
      <c r="B68" s="14" t="s">
        <v>50</v>
      </c>
      <c r="C68" s="21">
        <v>150000</v>
      </c>
      <c r="D68" s="19" t="s">
        <v>8</v>
      </c>
      <c r="F68" s="19">
        <v>40</v>
      </c>
      <c r="G68" s="17">
        <f t="shared" si="4"/>
        <v>6000000</v>
      </c>
      <c r="H68" s="18">
        <f t="shared" si="3"/>
        <v>600</v>
      </c>
    </row>
    <row r="69" ht="22.5" customHeight="1" spans="1:8">
      <c r="A69" s="22" t="s">
        <v>45</v>
      </c>
      <c r="B69" s="19" t="s">
        <v>51</v>
      </c>
      <c r="C69" s="21">
        <v>5000</v>
      </c>
      <c r="D69" s="24" t="s">
        <v>33</v>
      </c>
      <c r="F69" s="16">
        <v>360</v>
      </c>
      <c r="G69" s="17">
        <f t="shared" si="4"/>
        <v>1800000</v>
      </c>
      <c r="H69" s="18">
        <f t="shared" si="3"/>
        <v>180</v>
      </c>
    </row>
    <row r="70" ht="22.5" customHeight="1" spans="1:8">
      <c r="A70" s="22" t="s">
        <v>45</v>
      </c>
      <c r="B70" s="19" t="s">
        <v>51</v>
      </c>
      <c r="C70" s="21">
        <v>700</v>
      </c>
      <c r="D70" s="24" t="s">
        <v>34</v>
      </c>
      <c r="F70" s="16">
        <v>360</v>
      </c>
      <c r="G70" s="17">
        <f t="shared" si="4"/>
        <v>252000</v>
      </c>
      <c r="H70" s="18">
        <f t="shared" si="3"/>
        <v>25.2</v>
      </c>
    </row>
    <row r="71" ht="22.5" customHeight="1" spans="1:8">
      <c r="A71" s="22" t="s">
        <v>45</v>
      </c>
      <c r="B71" s="19" t="s">
        <v>51</v>
      </c>
      <c r="C71" s="21">
        <v>4000</v>
      </c>
      <c r="D71" s="24" t="s">
        <v>8</v>
      </c>
      <c r="F71" s="16">
        <v>360</v>
      </c>
      <c r="G71" s="17">
        <f t="shared" si="4"/>
        <v>1440000</v>
      </c>
      <c r="H71" s="18">
        <f t="shared" si="3"/>
        <v>144</v>
      </c>
    </row>
    <row r="72" ht="22.5" customHeight="1" spans="1:8">
      <c r="A72" s="22" t="s">
        <v>45</v>
      </c>
      <c r="B72" s="19" t="s">
        <v>51</v>
      </c>
      <c r="C72" s="21">
        <v>300</v>
      </c>
      <c r="D72" s="24" t="s">
        <v>35</v>
      </c>
      <c r="F72" s="16">
        <v>360</v>
      </c>
      <c r="G72" s="17">
        <f t="shared" si="4"/>
        <v>108000</v>
      </c>
      <c r="H72" s="18">
        <f t="shared" si="3"/>
        <v>10.8</v>
      </c>
    </row>
    <row r="73" ht="22.5" customHeight="1" spans="1:8">
      <c r="A73" s="13" t="s">
        <v>40</v>
      </c>
      <c r="B73" s="14" t="s">
        <v>52</v>
      </c>
      <c r="C73" s="30">
        <v>500</v>
      </c>
      <c r="D73" s="16" t="s">
        <v>33</v>
      </c>
      <c r="F73" s="16">
        <v>210</v>
      </c>
      <c r="G73" s="17">
        <f t="shared" si="4"/>
        <v>105000</v>
      </c>
      <c r="H73" s="18">
        <f t="shared" si="3"/>
        <v>10.5</v>
      </c>
    </row>
    <row r="74" ht="22.5" customHeight="1" spans="1:8">
      <c r="A74" s="13" t="s">
        <v>40</v>
      </c>
      <c r="B74" s="14" t="s">
        <v>52</v>
      </c>
      <c r="C74" s="30">
        <v>800</v>
      </c>
      <c r="D74" s="16" t="s">
        <v>34</v>
      </c>
      <c r="F74" s="16">
        <v>210</v>
      </c>
      <c r="G74" s="17">
        <f t="shared" si="4"/>
        <v>168000</v>
      </c>
      <c r="H74" s="18">
        <f t="shared" si="3"/>
        <v>16.8</v>
      </c>
    </row>
    <row r="75" ht="22.5" customHeight="1" spans="1:8">
      <c r="A75" s="13" t="s">
        <v>40</v>
      </c>
      <c r="B75" s="14" t="s">
        <v>52</v>
      </c>
      <c r="C75" s="30">
        <v>300</v>
      </c>
      <c r="D75" s="16" t="s">
        <v>32</v>
      </c>
      <c r="F75" s="16">
        <v>210</v>
      </c>
      <c r="G75" s="17">
        <f t="shared" si="4"/>
        <v>63000</v>
      </c>
      <c r="H75" s="18">
        <f t="shared" si="3"/>
        <v>6.3</v>
      </c>
    </row>
    <row r="76" ht="22.5" customHeight="1" spans="1:8">
      <c r="A76" s="13" t="s">
        <v>40</v>
      </c>
      <c r="B76" s="14" t="s">
        <v>52</v>
      </c>
      <c r="C76" s="30">
        <v>100</v>
      </c>
      <c r="D76" s="16" t="s">
        <v>8</v>
      </c>
      <c r="F76" s="16">
        <v>210</v>
      </c>
      <c r="G76" s="17">
        <f t="shared" si="4"/>
        <v>21000</v>
      </c>
      <c r="H76" s="18">
        <f t="shared" si="3"/>
        <v>2.1</v>
      </c>
    </row>
    <row r="77" ht="22.5" customHeight="1" spans="1:8">
      <c r="A77" s="20" t="s">
        <v>39</v>
      </c>
      <c r="B77" s="14" t="s">
        <v>52</v>
      </c>
      <c r="C77" s="30">
        <v>3000</v>
      </c>
      <c r="D77" s="16" t="s">
        <v>35</v>
      </c>
      <c r="F77" s="16">
        <v>210</v>
      </c>
      <c r="G77" s="17">
        <f t="shared" si="4"/>
        <v>630000</v>
      </c>
      <c r="H77" s="18">
        <f t="shared" si="3"/>
        <v>63</v>
      </c>
    </row>
    <row r="78" ht="29.25" customHeight="1" spans="1:8">
      <c r="A78" s="20" t="s">
        <v>36</v>
      </c>
      <c r="B78" s="14" t="s">
        <v>53</v>
      </c>
      <c r="C78" s="21">
        <v>1500</v>
      </c>
      <c r="D78" s="24" t="s">
        <v>33</v>
      </c>
      <c r="E78" s="31"/>
      <c r="F78" s="16">
        <v>400</v>
      </c>
      <c r="G78" s="17">
        <f t="shared" si="4"/>
        <v>600000</v>
      </c>
      <c r="H78" s="18">
        <f t="shared" si="3"/>
        <v>60</v>
      </c>
    </row>
    <row r="79" ht="25.5" customHeight="1" spans="1:8">
      <c r="A79" s="20" t="s">
        <v>36</v>
      </c>
      <c r="B79" s="14" t="s">
        <v>53</v>
      </c>
      <c r="C79" s="21">
        <v>1000</v>
      </c>
      <c r="D79" s="16" t="s">
        <v>34</v>
      </c>
      <c r="E79" s="31"/>
      <c r="F79" s="16">
        <v>400</v>
      </c>
      <c r="G79" s="17">
        <f t="shared" si="4"/>
        <v>400000</v>
      </c>
      <c r="H79" s="18">
        <f t="shared" si="3"/>
        <v>40</v>
      </c>
    </row>
    <row r="80" ht="23.25" customHeight="1" spans="1:7">
      <c r="A80" s="32"/>
      <c r="B80" s="33" t="s">
        <v>54</v>
      </c>
      <c r="C80" s="32"/>
      <c r="D80" s="32"/>
      <c r="F80" s="32"/>
      <c r="G80" s="32"/>
    </row>
  </sheetData>
  <autoFilter ref="A1:J80">
    <extLst/>
  </autoFilter>
  <printOptions horizontalCentered="1"/>
  <pageMargins left="0.196850393700787" right="0.196850393700787" top="0.393700787401575" bottom="0.393700787401575" header="0.31496062992126" footer="0.31496062992126"/>
  <pageSetup paperSize="9" scale="5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中省险种</vt:lpstr>
      <vt:lpstr>市级险种</vt:lpstr>
      <vt:lpstr>原始计划表（不打印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梁进兴</cp:lastModifiedBy>
  <dcterms:created xsi:type="dcterms:W3CDTF">2006-09-13T11:21:00Z</dcterms:created>
  <dcterms:modified xsi:type="dcterms:W3CDTF">2021-03-22T01:02:22Z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